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6270" windowWidth="15600" windowHeight="6300"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2" sheetId="34" r:id="rId9"/>
    <sheet name="Workings 2" sheetId="35" r:id="rId10"/>
    <sheet name="Sheet1" sheetId="33" r:id="rId11"/>
  </sheets>
  <calcPr calcId="145621"/>
</workbook>
</file>

<file path=xl/calcChain.xml><?xml version="1.0" encoding="utf-8"?>
<calcChain xmlns="http://schemas.openxmlformats.org/spreadsheetml/2006/main">
  <c r="C1" i="10" l="1"/>
  <c r="C28" i="29"/>
  <c r="E15" i="34" l="1"/>
  <c r="F14" i="34"/>
  <c r="G14" i="34" s="1"/>
  <c r="H14" i="34" s="1"/>
  <c r="I14" i="34" s="1"/>
  <c r="J14" i="34" s="1"/>
  <c r="K14" i="34" s="1"/>
  <c r="L14" i="34" s="1"/>
  <c r="M14" i="34" s="1"/>
  <c r="N14" i="34" s="1"/>
  <c r="O14" i="34" s="1"/>
  <c r="P14" i="34" s="1"/>
  <c r="Q14" i="34" s="1"/>
  <c r="R14" i="34" s="1"/>
  <c r="S14" i="34" s="1"/>
  <c r="T14" i="34" s="1"/>
  <c r="U14" i="34" s="1"/>
  <c r="V14" i="34" s="1"/>
  <c r="W14" i="34" s="1"/>
  <c r="X14" i="34" s="1"/>
  <c r="Y14" i="34" s="1"/>
  <c r="Z14" i="34" s="1"/>
  <c r="AA14" i="34" s="1"/>
  <c r="AB14" i="34" s="1"/>
  <c r="AC14" i="34" s="1"/>
  <c r="AD14" i="34" s="1"/>
  <c r="AE14" i="34" s="1"/>
  <c r="AF14" i="34" s="1"/>
  <c r="AG14" i="34" s="1"/>
  <c r="AH14" i="34" s="1"/>
  <c r="AI14" i="34" s="1"/>
  <c r="AJ14" i="34" s="1"/>
  <c r="AK14" i="34" s="1"/>
  <c r="AL14" i="34" s="1"/>
  <c r="AM14" i="34" s="1"/>
  <c r="AN14" i="34" s="1"/>
  <c r="AO14" i="34" s="1"/>
  <c r="AP14" i="34" s="1"/>
  <c r="AQ14" i="34" s="1"/>
  <c r="AR14" i="34" s="1"/>
  <c r="AS14" i="34" s="1"/>
  <c r="AT14" i="34" s="1"/>
  <c r="AU14" i="34" s="1"/>
  <c r="AV14" i="34" s="1"/>
  <c r="AW14" i="34" s="1"/>
  <c r="E14" i="31"/>
  <c r="E9" i="10"/>
  <c r="F8" i="10"/>
  <c r="G8" i="10" s="1"/>
  <c r="H8" i="10" s="1"/>
  <c r="I8" i="10" s="1"/>
  <c r="J8" i="10" s="1"/>
  <c r="K8" i="10" s="1"/>
  <c r="L8" i="10" s="1"/>
  <c r="M8" i="10" s="1"/>
  <c r="N8" i="10" s="1"/>
  <c r="O8" i="10" s="1"/>
  <c r="P8" i="10" s="1"/>
  <c r="Q8" i="10" s="1"/>
  <c r="R8" i="10" s="1"/>
  <c r="S8" i="10" s="1"/>
  <c r="T8" i="10" s="1"/>
  <c r="U8" i="10" s="1"/>
  <c r="V8" i="10" s="1"/>
  <c r="W8" i="10" s="1"/>
  <c r="X8" i="10" s="1"/>
  <c r="Y8" i="10" s="1"/>
  <c r="Z8" i="10" s="1"/>
  <c r="AA8" i="10" s="1"/>
  <c r="AB8" i="10" s="1"/>
  <c r="AC8" i="10" s="1"/>
  <c r="AD8" i="10" s="1"/>
  <c r="AE8" i="10" s="1"/>
  <c r="AF8" i="10" s="1"/>
  <c r="AG8" i="10" s="1"/>
  <c r="AH8" i="10" s="1"/>
  <c r="AI8" i="10" s="1"/>
  <c r="AJ8" i="10" s="1"/>
  <c r="AK8" i="10" s="1"/>
  <c r="AL8" i="10" s="1"/>
  <c r="AM8" i="10" s="1"/>
  <c r="AN8" i="10" s="1"/>
  <c r="AO8" i="10" s="1"/>
  <c r="AP8" i="10" s="1"/>
  <c r="AQ8" i="10" s="1"/>
  <c r="AR8" i="10" s="1"/>
  <c r="AS8" i="10" s="1"/>
  <c r="AT8" i="10" s="1"/>
  <c r="AU8" i="10" s="1"/>
  <c r="AV8" i="10" s="1"/>
  <c r="AW8" i="10" s="1"/>
  <c r="C1" i="31"/>
  <c r="C29" i="29" s="1"/>
  <c r="C1" i="34"/>
  <c r="C30" i="29" s="1"/>
  <c r="BD87" i="34" l="1"/>
  <c r="BC87" i="34"/>
  <c r="BB87" i="34"/>
  <c r="BB66" i="34" s="1"/>
  <c r="BA87" i="34"/>
  <c r="AZ87" i="34"/>
  <c r="AY87" i="34"/>
  <c r="AX87" i="34"/>
  <c r="AX66" i="34" s="1"/>
  <c r="AW87" i="34"/>
  <c r="AV87" i="34"/>
  <c r="AU87" i="34"/>
  <c r="AT87" i="34"/>
  <c r="AT66" i="34" s="1"/>
  <c r="AS87" i="34"/>
  <c r="AR87" i="34"/>
  <c r="AQ87" i="34"/>
  <c r="AP87" i="34"/>
  <c r="AP66" i="34" s="1"/>
  <c r="AP76" i="34" s="1"/>
  <c r="AO87" i="34"/>
  <c r="AN87" i="34"/>
  <c r="AM87" i="34"/>
  <c r="AL87" i="34"/>
  <c r="AL66" i="34" s="1"/>
  <c r="AK87" i="34"/>
  <c r="AJ87" i="34"/>
  <c r="AI87" i="34"/>
  <c r="AH87" i="34"/>
  <c r="AH66" i="34" s="1"/>
  <c r="AG87" i="34"/>
  <c r="AF87" i="34"/>
  <c r="AE87" i="34"/>
  <c r="AD87" i="34"/>
  <c r="AD66" i="34" s="1"/>
  <c r="AC87" i="34"/>
  <c r="AB87" i="34"/>
  <c r="AA87" i="34"/>
  <c r="Z87" i="34"/>
  <c r="Z66" i="34" s="1"/>
  <c r="Y87" i="34"/>
  <c r="X87" i="34"/>
  <c r="W87" i="34"/>
  <c r="V87" i="34"/>
  <c r="V66" i="34" s="1"/>
  <c r="U87" i="34"/>
  <c r="T87" i="34"/>
  <c r="S87" i="34"/>
  <c r="R87" i="34"/>
  <c r="R66" i="34" s="1"/>
  <c r="Q87" i="34"/>
  <c r="P87" i="34"/>
  <c r="O87" i="34"/>
  <c r="N87" i="34"/>
  <c r="N66" i="34" s="1"/>
  <c r="M87" i="34"/>
  <c r="L87" i="34"/>
  <c r="K87" i="34"/>
  <c r="J87" i="34"/>
  <c r="J66" i="34" s="1"/>
  <c r="I87" i="34"/>
  <c r="H87" i="34"/>
  <c r="G87" i="34"/>
  <c r="F87" i="34"/>
  <c r="F66" i="34" s="1"/>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BA66" i="34"/>
  <c r="AZ66" i="34"/>
  <c r="AY66" i="34"/>
  <c r="AW66" i="34"/>
  <c r="AV66" i="34"/>
  <c r="AU66" i="34"/>
  <c r="AS66" i="34"/>
  <c r="AR66" i="34"/>
  <c r="AQ66" i="34"/>
  <c r="AO66" i="34"/>
  <c r="AN66" i="34"/>
  <c r="AM66" i="34"/>
  <c r="AK66" i="34"/>
  <c r="AJ66" i="34"/>
  <c r="AI66" i="34"/>
  <c r="AG66" i="34"/>
  <c r="AF66" i="34"/>
  <c r="AE66" i="34"/>
  <c r="AC66" i="34"/>
  <c r="AB66" i="34"/>
  <c r="AA66" i="34"/>
  <c r="Y66" i="34"/>
  <c r="X66" i="34"/>
  <c r="W66" i="34"/>
  <c r="U66" i="34"/>
  <c r="T66" i="34"/>
  <c r="S66" i="34"/>
  <c r="Q66" i="34"/>
  <c r="P66" i="34"/>
  <c r="O66" i="34"/>
  <c r="M66" i="34"/>
  <c r="L66" i="34"/>
  <c r="K66" i="34"/>
  <c r="I66" i="34"/>
  <c r="H66" i="34"/>
  <c r="G66" i="34"/>
  <c r="E66" i="34"/>
  <c r="BD65" i="34"/>
  <c r="BD76" i="34" s="1"/>
  <c r="BC65" i="34"/>
  <c r="BC76" i="34" s="1"/>
  <c r="BB65" i="34"/>
  <c r="BA65" i="34"/>
  <c r="BA76" i="34" s="1"/>
  <c r="AZ65" i="34"/>
  <c r="AZ76" i="34" s="1"/>
  <c r="AY65" i="34"/>
  <c r="AY76" i="34" s="1"/>
  <c r="AX65" i="34"/>
  <c r="AW65" i="34"/>
  <c r="AW76" i="34" s="1"/>
  <c r="AV65" i="34"/>
  <c r="AV76" i="34" s="1"/>
  <c r="AU65" i="34"/>
  <c r="AU76" i="34" s="1"/>
  <c r="AT65" i="34"/>
  <c r="AS65" i="34"/>
  <c r="AS76" i="34" s="1"/>
  <c r="AR65" i="34"/>
  <c r="AR76" i="34" s="1"/>
  <c r="AQ65" i="34"/>
  <c r="AQ76" i="34" s="1"/>
  <c r="AP65" i="34"/>
  <c r="AO65" i="34"/>
  <c r="AO76" i="34" s="1"/>
  <c r="AN65" i="34"/>
  <c r="AN76" i="34" s="1"/>
  <c r="AM65" i="34"/>
  <c r="AM76" i="34" s="1"/>
  <c r="AL65" i="34"/>
  <c r="AK65" i="34"/>
  <c r="AK76" i="34" s="1"/>
  <c r="AJ65" i="34"/>
  <c r="AJ76" i="34" s="1"/>
  <c r="AI65" i="34"/>
  <c r="AI76" i="34" s="1"/>
  <c r="AH65" i="34"/>
  <c r="AG65" i="34"/>
  <c r="AG76" i="34" s="1"/>
  <c r="AF65" i="34"/>
  <c r="AF76" i="34" s="1"/>
  <c r="AE65" i="34"/>
  <c r="AE76" i="34" s="1"/>
  <c r="AD65" i="34"/>
  <c r="AC65" i="34"/>
  <c r="AC76" i="34" s="1"/>
  <c r="AB65" i="34"/>
  <c r="AB76" i="34" s="1"/>
  <c r="AA65" i="34"/>
  <c r="AA76" i="34" s="1"/>
  <c r="Z65" i="34"/>
  <c r="Y65" i="34"/>
  <c r="Y76" i="34" s="1"/>
  <c r="X65" i="34"/>
  <c r="X76" i="34" s="1"/>
  <c r="W65" i="34"/>
  <c r="W76" i="34" s="1"/>
  <c r="V65" i="34"/>
  <c r="U65" i="34"/>
  <c r="U76" i="34" s="1"/>
  <c r="T65" i="34"/>
  <c r="T76" i="34" s="1"/>
  <c r="S65" i="34"/>
  <c r="S76" i="34" s="1"/>
  <c r="R65" i="34"/>
  <c r="Q65" i="34"/>
  <c r="Q76" i="34" s="1"/>
  <c r="P65" i="34"/>
  <c r="P76" i="34" s="1"/>
  <c r="O65" i="34"/>
  <c r="O76" i="34" s="1"/>
  <c r="N65" i="34"/>
  <c r="M65" i="34"/>
  <c r="M76" i="34" s="1"/>
  <c r="L65" i="34"/>
  <c r="L76" i="34" s="1"/>
  <c r="K65" i="34"/>
  <c r="K76" i="34" s="1"/>
  <c r="J65" i="34"/>
  <c r="I65" i="34"/>
  <c r="I76" i="34" s="1"/>
  <c r="H65" i="34"/>
  <c r="H76" i="34" s="1"/>
  <c r="G65" i="34"/>
  <c r="G76" i="34" s="1"/>
  <c r="F65" i="34"/>
  <c r="E65" i="34"/>
  <c r="E76" i="34" s="1"/>
  <c r="E60" i="34"/>
  <c r="BD26" i="34"/>
  <c r="BB26" i="34"/>
  <c r="BD25" i="34"/>
  <c r="BC25" i="34"/>
  <c r="BC26" i="34" s="1"/>
  <c r="BB25" i="34"/>
  <c r="BA25" i="34"/>
  <c r="BA26" i="34" s="1"/>
  <c r="AZ25" i="34"/>
  <c r="AZ26" i="34" s="1"/>
  <c r="AY25" i="34"/>
  <c r="AY26" i="34" s="1"/>
  <c r="AX25" i="34"/>
  <c r="AX26" i="34" s="1"/>
  <c r="AT25" i="34"/>
  <c r="AQ25" i="34"/>
  <c r="AI25" i="34"/>
  <c r="AA25" i="34"/>
  <c r="V25" i="34"/>
  <c r="N25" i="34"/>
  <c r="K25" i="34"/>
  <c r="AW25" i="34"/>
  <c r="AV25" i="34"/>
  <c r="AU25" i="34"/>
  <c r="AS25" i="34"/>
  <c r="AR25" i="34"/>
  <c r="AP25" i="34"/>
  <c r="AO25" i="34"/>
  <c r="AN25" i="34"/>
  <c r="AM25" i="34"/>
  <c r="AL25" i="34"/>
  <c r="AK25" i="34"/>
  <c r="AJ25" i="34"/>
  <c r="AH25" i="34"/>
  <c r="AG25" i="34"/>
  <c r="AF25" i="34"/>
  <c r="AE25" i="34"/>
  <c r="AD25" i="34"/>
  <c r="AC25" i="34"/>
  <c r="AB25" i="34"/>
  <c r="Z25" i="34"/>
  <c r="Y25" i="34"/>
  <c r="X25" i="34"/>
  <c r="W25" i="34"/>
  <c r="U25" i="34"/>
  <c r="T25" i="34"/>
  <c r="S25" i="34"/>
  <c r="R25" i="34"/>
  <c r="Q25" i="34"/>
  <c r="P25" i="34"/>
  <c r="O25" i="34"/>
  <c r="M25" i="34"/>
  <c r="L25" i="34"/>
  <c r="J25" i="34"/>
  <c r="I25" i="34"/>
  <c r="H25" i="34"/>
  <c r="G25" i="34"/>
  <c r="F25" i="34"/>
  <c r="E19" i="34"/>
  <c r="E25" i="34" s="1"/>
  <c r="AT18" i="34"/>
  <c r="AT26" i="34" s="1"/>
  <c r="AP18" i="34"/>
  <c r="AP26" i="34" s="1"/>
  <c r="AP28" i="34" s="1"/>
  <c r="AL18" i="34"/>
  <c r="AL26" i="34" s="1"/>
  <c r="AH18" i="34"/>
  <c r="AD18" i="34"/>
  <c r="AD26" i="34" s="1"/>
  <c r="Z18" i="34"/>
  <c r="Z26" i="34" s="1"/>
  <c r="V18" i="34"/>
  <c r="V26" i="34" s="1"/>
  <c r="R18" i="34"/>
  <c r="N18" i="34"/>
  <c r="N26" i="34" s="1"/>
  <c r="J18" i="34"/>
  <c r="F18" i="34"/>
  <c r="F26" i="34" s="1"/>
  <c r="AW18" i="34"/>
  <c r="AV18" i="34"/>
  <c r="AV26" i="34" s="1"/>
  <c r="AU18" i="34"/>
  <c r="AS18" i="34"/>
  <c r="AS26" i="34" s="1"/>
  <c r="AR18" i="34"/>
  <c r="AR26" i="34" s="1"/>
  <c r="AQ18" i="34"/>
  <c r="AO18" i="34"/>
  <c r="AN18" i="34"/>
  <c r="AN26" i="34" s="1"/>
  <c r="AM18" i="34"/>
  <c r="AK18" i="34"/>
  <c r="AJ18" i="34"/>
  <c r="AJ26" i="34" s="1"/>
  <c r="AI18" i="34"/>
  <c r="AI26" i="34" s="1"/>
  <c r="AG18" i="34"/>
  <c r="AG26" i="34" s="1"/>
  <c r="AF18" i="34"/>
  <c r="AF26" i="34" s="1"/>
  <c r="AE18" i="34"/>
  <c r="AE26" i="34" s="1"/>
  <c r="AC18" i="34"/>
  <c r="AC26" i="34" s="1"/>
  <c r="AB18" i="34"/>
  <c r="AB26" i="34" s="1"/>
  <c r="AA18" i="34"/>
  <c r="Y18" i="34"/>
  <c r="X18" i="34"/>
  <c r="X26" i="34" s="1"/>
  <c r="W18" i="34"/>
  <c r="U18" i="34"/>
  <c r="U26" i="34" s="1"/>
  <c r="T18" i="34"/>
  <c r="T26" i="34" s="1"/>
  <c r="S18" i="34"/>
  <c r="Q18" i="34"/>
  <c r="Q26" i="34" s="1"/>
  <c r="P18" i="34"/>
  <c r="P26" i="34" s="1"/>
  <c r="O18" i="34"/>
  <c r="O26" i="34" s="1"/>
  <c r="M18" i="34"/>
  <c r="L18" i="34"/>
  <c r="L26" i="34" s="1"/>
  <c r="K18" i="34"/>
  <c r="K26" i="34" s="1"/>
  <c r="I18" i="34"/>
  <c r="I26" i="34" s="1"/>
  <c r="H18" i="34"/>
  <c r="H26" i="34" s="1"/>
  <c r="G18" i="34"/>
  <c r="G26" i="34" s="1"/>
  <c r="E18" i="34"/>
  <c r="E20" i="31"/>
  <c r="E19" i="31"/>
  <c r="F20" i="31" l="1"/>
  <c r="F25" i="31" s="1"/>
  <c r="W26" i="34"/>
  <c r="W28" i="34" s="1"/>
  <c r="W29" i="34" s="1"/>
  <c r="AA26" i="34"/>
  <c r="AA28" i="34" s="1"/>
  <c r="AA29" i="34" s="1"/>
  <c r="AM26" i="34"/>
  <c r="AM28" i="34" s="1"/>
  <c r="AM29" i="34" s="1"/>
  <c r="AQ26" i="34"/>
  <c r="AQ28" i="34" s="1"/>
  <c r="AQ29" i="34" s="1"/>
  <c r="AU26" i="34"/>
  <c r="AU28" i="34" s="1"/>
  <c r="J26" i="34"/>
  <c r="J28" i="34" s="1"/>
  <c r="AR35" i="34" s="1"/>
  <c r="M26" i="34"/>
  <c r="M28" i="34" s="1"/>
  <c r="Y26" i="34"/>
  <c r="Y28" i="34" s="1"/>
  <c r="AK26" i="34"/>
  <c r="AK28" i="34" s="1"/>
  <c r="AO26" i="34"/>
  <c r="AO28" i="34" s="1"/>
  <c r="AO29" i="34" s="1"/>
  <c r="AW26" i="34"/>
  <c r="AW28" i="34" s="1"/>
  <c r="R26" i="34"/>
  <c r="R28" i="34" s="1"/>
  <c r="R29" i="34" s="1"/>
  <c r="AH26" i="34"/>
  <c r="AH28" i="34" s="1"/>
  <c r="H28" i="34"/>
  <c r="P28" i="34"/>
  <c r="X28" i="34"/>
  <c r="AF28" i="34"/>
  <c r="AJ28" i="34"/>
  <c r="AR28" i="34"/>
  <c r="N28" i="34"/>
  <c r="N29" i="34" s="1"/>
  <c r="AT28" i="34"/>
  <c r="AT29" i="34" s="1"/>
  <c r="F28" i="34"/>
  <c r="V28" i="34"/>
  <c r="AL28" i="34"/>
  <c r="G28" i="34"/>
  <c r="K28" i="34"/>
  <c r="O28" i="34"/>
  <c r="O29" i="34" s="1"/>
  <c r="S26" i="34"/>
  <c r="AE28" i="34"/>
  <c r="AE29" i="34" s="1"/>
  <c r="AI28" i="34"/>
  <c r="L28" i="34"/>
  <c r="L29" i="34" s="1"/>
  <c r="T28" i="34"/>
  <c r="T29" i="34" s="1"/>
  <c r="AB28" i="34"/>
  <c r="AB29" i="34" s="1"/>
  <c r="AN28" i="34"/>
  <c r="AV28" i="34"/>
  <c r="AV29" i="34" s="1"/>
  <c r="AD28" i="34"/>
  <c r="AD29" i="34" s="1"/>
  <c r="E26" i="34"/>
  <c r="C9" i="34"/>
  <c r="I28" i="34"/>
  <c r="I29" i="34" s="1"/>
  <c r="Q28" i="34"/>
  <c r="Q29" i="34" s="1"/>
  <c r="U28" i="34"/>
  <c r="AC28" i="34"/>
  <c r="AG28" i="34"/>
  <c r="AG29" i="34" s="1"/>
  <c r="AS28" i="34"/>
  <c r="Z28" i="34"/>
  <c r="Z29" i="34" s="1"/>
  <c r="F76" i="34"/>
  <c r="J76" i="34"/>
  <c r="N76" i="34"/>
  <c r="R76" i="34"/>
  <c r="V76" i="34"/>
  <c r="Z76" i="34"/>
  <c r="AD76" i="34"/>
  <c r="AH76" i="34"/>
  <c r="AL76" i="34"/>
  <c r="AT76" i="34"/>
  <c r="AX76" i="34"/>
  <c r="BB76" i="34"/>
  <c r="AP29" i="34"/>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BD68" i="31" s="1"/>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AK35" i="34" l="1"/>
  <c r="U35" i="34"/>
  <c r="P35" i="34"/>
  <c r="J29" i="34"/>
  <c r="AW35" i="34"/>
  <c r="AU35" i="34"/>
  <c r="AA35" i="34"/>
  <c r="AO35" i="34"/>
  <c r="AN35" i="34"/>
  <c r="AC35" i="34"/>
  <c r="AP35" i="34"/>
  <c r="BB35" i="34"/>
  <c r="T35" i="34"/>
  <c r="Z35" i="34"/>
  <c r="V35" i="34"/>
  <c r="AD35" i="34"/>
  <c r="AJ35" i="34"/>
  <c r="W35" i="34"/>
  <c r="M35" i="34"/>
  <c r="AM35" i="34"/>
  <c r="BA35" i="34"/>
  <c r="AG35" i="34"/>
  <c r="S35" i="34"/>
  <c r="AT35" i="34"/>
  <c r="X35" i="34"/>
  <c r="AV35" i="34"/>
  <c r="AS35" i="34"/>
  <c r="BC35" i="34"/>
  <c r="AX35" i="34"/>
  <c r="K35" i="34"/>
  <c r="AQ35" i="34"/>
  <c r="Y35" i="34"/>
  <c r="AY35" i="34"/>
  <c r="AF35" i="34"/>
  <c r="AZ35" i="34"/>
  <c r="Y29" i="34"/>
  <c r="O35" i="34"/>
  <c r="AH35" i="34"/>
  <c r="R35" i="34"/>
  <c r="AE35" i="34"/>
  <c r="Q35" i="34"/>
  <c r="AL35" i="34"/>
  <c r="N35" i="34"/>
  <c r="AI35" i="34"/>
  <c r="L35" i="34"/>
  <c r="AB35" i="34"/>
  <c r="G20" i="31"/>
  <c r="G25" i="31" s="1"/>
  <c r="G26" i="31" s="1"/>
  <c r="G28" i="31" s="1"/>
  <c r="G29" i="31" s="1"/>
  <c r="AW29" i="34"/>
  <c r="BA46" i="34"/>
  <c r="AW46" i="34"/>
  <c r="AS46" i="34"/>
  <c r="AO46" i="34"/>
  <c r="AK46" i="34"/>
  <c r="AG46" i="34"/>
  <c r="AC46" i="34"/>
  <c r="Y46" i="34"/>
  <c r="BB46" i="34"/>
  <c r="AV46" i="34"/>
  <c r="AQ46" i="34"/>
  <c r="AL46" i="34"/>
  <c r="AF46" i="34"/>
  <c r="AA46" i="34"/>
  <c r="V46" i="34"/>
  <c r="AZ46" i="34"/>
  <c r="AU46" i="34"/>
  <c r="AP46" i="34"/>
  <c r="AJ46" i="34"/>
  <c r="AE46" i="34"/>
  <c r="Z46" i="34"/>
  <c r="BD46" i="34"/>
  <c r="AT46" i="34"/>
  <c r="AI46" i="34"/>
  <c r="X46" i="34"/>
  <c r="AY46" i="34"/>
  <c r="AN46" i="34"/>
  <c r="AD46" i="34"/>
  <c r="AM46" i="34"/>
  <c r="AB46" i="34"/>
  <c r="W46" i="34"/>
  <c r="BC46" i="34"/>
  <c r="AH46" i="34"/>
  <c r="AX46" i="34"/>
  <c r="AR46" i="34"/>
  <c r="E28" i="34"/>
  <c r="E29" i="34" s="1"/>
  <c r="BC47" i="34"/>
  <c r="AY47" i="34"/>
  <c r="AU47" i="34"/>
  <c r="AQ47" i="34"/>
  <c r="AM47" i="34"/>
  <c r="AI47" i="34"/>
  <c r="AE47" i="34"/>
  <c r="AA47" i="34"/>
  <c r="W47" i="34"/>
  <c r="AZ47" i="34"/>
  <c r="AT47" i="34"/>
  <c r="AO47" i="34"/>
  <c r="AJ47" i="34"/>
  <c r="AD47" i="34"/>
  <c r="Y47" i="34"/>
  <c r="BD47" i="34"/>
  <c r="AX47" i="34"/>
  <c r="AS47" i="34"/>
  <c r="AN47" i="34"/>
  <c r="AH47" i="34"/>
  <c r="AC47" i="34"/>
  <c r="X47" i="34"/>
  <c r="BB47" i="34"/>
  <c r="AR47" i="34"/>
  <c r="AG47" i="34"/>
  <c r="AW47" i="34"/>
  <c r="AL47" i="34"/>
  <c r="AB47" i="34"/>
  <c r="AV47" i="34"/>
  <c r="Z47" i="34"/>
  <c r="AF47" i="34"/>
  <c r="AP47" i="34"/>
  <c r="AK47" i="34"/>
  <c r="BA47" i="34"/>
  <c r="BC41" i="34"/>
  <c r="AY41" i="34"/>
  <c r="AU41" i="34"/>
  <c r="AQ41" i="34"/>
  <c r="AM41" i="34"/>
  <c r="AI41" i="34"/>
  <c r="AE41" i="34"/>
  <c r="AA41" i="34"/>
  <c r="W41" i="34"/>
  <c r="S41" i="34"/>
  <c r="BB41" i="34"/>
  <c r="AX41" i="34"/>
  <c r="AT41" i="34"/>
  <c r="AP41" i="34"/>
  <c r="AL41" i="34"/>
  <c r="AH41" i="34"/>
  <c r="AD41" i="34"/>
  <c r="Z41" i="34"/>
  <c r="V41" i="34"/>
  <c r="R41" i="34"/>
  <c r="AW41" i="34"/>
  <c r="AO41" i="34"/>
  <c r="AG41" i="34"/>
  <c r="Y41" i="34"/>
  <c r="Q41" i="34"/>
  <c r="BA41" i="34"/>
  <c r="AS41" i="34"/>
  <c r="AK41" i="34"/>
  <c r="AC41" i="34"/>
  <c r="U41" i="34"/>
  <c r="AZ41" i="34"/>
  <c r="AJ41" i="34"/>
  <c r="T41" i="34"/>
  <c r="AV41" i="34"/>
  <c r="AR41" i="34"/>
  <c r="AN41" i="34"/>
  <c r="AF41" i="34"/>
  <c r="AB41" i="34"/>
  <c r="BD41" i="34"/>
  <c r="X41" i="34"/>
  <c r="BC40" i="34"/>
  <c r="AY40" i="34"/>
  <c r="AU40" i="34"/>
  <c r="AQ40" i="34"/>
  <c r="AM40" i="34"/>
  <c r="AI40" i="34"/>
  <c r="AE40" i="34"/>
  <c r="AA40" i="34"/>
  <c r="W40" i="34"/>
  <c r="S40" i="34"/>
  <c r="BB40" i="34"/>
  <c r="AX40" i="34"/>
  <c r="AT40" i="34"/>
  <c r="AP40" i="34"/>
  <c r="AL40" i="34"/>
  <c r="AH40" i="34"/>
  <c r="AD40" i="34"/>
  <c r="Z40" i="34"/>
  <c r="V40" i="34"/>
  <c r="R40" i="34"/>
  <c r="AW40" i="34"/>
  <c r="AO40" i="34"/>
  <c r="AG40" i="34"/>
  <c r="Y40" i="34"/>
  <c r="Q40" i="34"/>
  <c r="BA40" i="34"/>
  <c r="AS40" i="34"/>
  <c r="AK40" i="34"/>
  <c r="AC40" i="34"/>
  <c r="U40" i="34"/>
  <c r="AR40" i="34"/>
  <c r="AB40" i="34"/>
  <c r="BD40" i="34"/>
  <c r="X40" i="34"/>
  <c r="AZ40" i="34"/>
  <c r="AV40" i="34"/>
  <c r="P40" i="34"/>
  <c r="AN40" i="34"/>
  <c r="AJ40" i="34"/>
  <c r="T40" i="34"/>
  <c r="AF40" i="34"/>
  <c r="AR29" i="34"/>
  <c r="P29" i="34"/>
  <c r="BD59" i="34"/>
  <c r="AZ59" i="34"/>
  <c r="AV59" i="34"/>
  <c r="AR59" i="34"/>
  <c r="AN59" i="34"/>
  <c r="AJ59" i="34"/>
  <c r="BC59" i="34"/>
  <c r="AX59" i="34"/>
  <c r="AS59" i="34"/>
  <c r="AM59" i="34"/>
  <c r="BA59" i="34"/>
  <c r="AT59" i="34"/>
  <c r="AL59" i="34"/>
  <c r="AW59" i="34"/>
  <c r="AO59" i="34"/>
  <c r="AU59" i="34"/>
  <c r="AK59" i="34"/>
  <c r="AQ59" i="34"/>
  <c r="BB59" i="34"/>
  <c r="AI59" i="34"/>
  <c r="AY59" i="34"/>
  <c r="AP59" i="34"/>
  <c r="BB58" i="34"/>
  <c r="AX58" i="34"/>
  <c r="AT58" i="34"/>
  <c r="AP58" i="34"/>
  <c r="AL58" i="34"/>
  <c r="BD58" i="34"/>
  <c r="AY58" i="34"/>
  <c r="AS58" i="34"/>
  <c r="AN58" i="34"/>
  <c r="AI58" i="34"/>
  <c r="BA58" i="34"/>
  <c r="AU58" i="34"/>
  <c r="AM58" i="34"/>
  <c r="AZ58" i="34"/>
  <c r="AQ58" i="34"/>
  <c r="AH58" i="34"/>
  <c r="AW58" i="34"/>
  <c r="AO58" i="34"/>
  <c r="AV58" i="34"/>
  <c r="AK58" i="34"/>
  <c r="BC58" i="34"/>
  <c r="AR58" i="34"/>
  <c r="AJ58" i="34"/>
  <c r="BC50" i="34"/>
  <c r="AY50" i="34"/>
  <c r="AU50" i="34"/>
  <c r="AQ50" i="34"/>
  <c r="AM50" i="34"/>
  <c r="AI50" i="34"/>
  <c r="AE50" i="34"/>
  <c r="AA50" i="34"/>
  <c r="BA50" i="34"/>
  <c r="AV50" i="34"/>
  <c r="AP50" i="34"/>
  <c r="AK50" i="34"/>
  <c r="AF50" i="34"/>
  <c r="Z50" i="34"/>
  <c r="BB50" i="34"/>
  <c r="AT50" i="34"/>
  <c r="AN50" i="34"/>
  <c r="AG50" i="34"/>
  <c r="AZ50" i="34"/>
  <c r="AS50" i="34"/>
  <c r="AL50" i="34"/>
  <c r="AD50" i="34"/>
  <c r="AR50" i="34"/>
  <c r="AC50" i="34"/>
  <c r="AX50" i="34"/>
  <c r="AJ50" i="34"/>
  <c r="AH50" i="34"/>
  <c r="BD50" i="34"/>
  <c r="AB50" i="34"/>
  <c r="AW50" i="34"/>
  <c r="AO50" i="34"/>
  <c r="BD42" i="34"/>
  <c r="AZ42" i="34"/>
  <c r="AV42" i="34"/>
  <c r="AR42" i="34"/>
  <c r="AN42" i="34"/>
  <c r="AJ42" i="34"/>
  <c r="AF42" i="34"/>
  <c r="AB42" i="34"/>
  <c r="X42" i="34"/>
  <c r="T42" i="34"/>
  <c r="BC42" i="34"/>
  <c r="AY42" i="34"/>
  <c r="AU42" i="34"/>
  <c r="AQ42" i="34"/>
  <c r="AM42" i="34"/>
  <c r="AI42" i="34"/>
  <c r="AE42" i="34"/>
  <c r="AA42" i="34"/>
  <c r="W42" i="34"/>
  <c r="S42" i="34"/>
  <c r="AX42" i="34"/>
  <c r="AP42" i="34"/>
  <c r="AH42" i="34"/>
  <c r="Z42" i="34"/>
  <c r="R42" i="34"/>
  <c r="BB42" i="34"/>
  <c r="AT42" i="34"/>
  <c r="AL42" i="34"/>
  <c r="AD42" i="34"/>
  <c r="V42" i="34"/>
  <c r="AS42" i="34"/>
  <c r="AC42" i="34"/>
  <c r="AO42" i="34"/>
  <c r="AK42" i="34"/>
  <c r="AW42" i="34"/>
  <c r="Y42" i="34"/>
  <c r="BA42" i="34"/>
  <c r="U42" i="34"/>
  <c r="AG42" i="34"/>
  <c r="AZ34" i="34"/>
  <c r="AV34" i="34"/>
  <c r="AR34" i="34"/>
  <c r="AN34" i="34"/>
  <c r="AJ34" i="34"/>
  <c r="AF34" i="34"/>
  <c r="AB34" i="34"/>
  <c r="X34" i="34"/>
  <c r="T34" i="34"/>
  <c r="P34" i="34"/>
  <c r="L34" i="34"/>
  <c r="BA34" i="34"/>
  <c r="AU34" i="34"/>
  <c r="AP34" i="34"/>
  <c r="AK34" i="34"/>
  <c r="AE34" i="34"/>
  <c r="Z34" i="34"/>
  <c r="U34" i="34"/>
  <c r="O34" i="34"/>
  <c r="J34" i="34"/>
  <c r="AX34" i="34"/>
  <c r="AS34" i="34"/>
  <c r="AM34" i="34"/>
  <c r="AH34" i="34"/>
  <c r="AC34" i="34"/>
  <c r="W34" i="34"/>
  <c r="R34" i="34"/>
  <c r="M34" i="34"/>
  <c r="BB34" i="34"/>
  <c r="AQ34" i="34"/>
  <c r="AG34" i="34"/>
  <c r="V34" i="34"/>
  <c r="K34" i="34"/>
  <c r="AO34" i="34"/>
  <c r="AD34" i="34"/>
  <c r="AW34" i="34"/>
  <c r="AA34" i="34"/>
  <c r="AI34" i="34"/>
  <c r="N34" i="34"/>
  <c r="AY34" i="34"/>
  <c r="S34" i="34"/>
  <c r="AL34" i="34"/>
  <c r="Q34" i="34"/>
  <c r="AT34" i="34"/>
  <c r="Y34" i="34"/>
  <c r="BC55" i="34"/>
  <c r="AY55" i="34"/>
  <c r="AU55" i="34"/>
  <c r="AQ55" i="34"/>
  <c r="AM55" i="34"/>
  <c r="AI55" i="34"/>
  <c r="AE55" i="34"/>
  <c r="AZ55" i="34"/>
  <c r="AT55" i="34"/>
  <c r="AO55" i="34"/>
  <c r="AJ55" i="34"/>
  <c r="BD55" i="34"/>
  <c r="AW55" i="34"/>
  <c r="AP55" i="34"/>
  <c r="AH55" i="34"/>
  <c r="BB55" i="34"/>
  <c r="AV55" i="34"/>
  <c r="AN55" i="34"/>
  <c r="AG55" i="34"/>
  <c r="AS55" i="34"/>
  <c r="AF55" i="34"/>
  <c r="BA55" i="34"/>
  <c r="AL55" i="34"/>
  <c r="AK55" i="34"/>
  <c r="AR55" i="34"/>
  <c r="AX55" i="34"/>
  <c r="AN29" i="34"/>
  <c r="AU29" i="34"/>
  <c r="BB56" i="34"/>
  <c r="AX56" i="34"/>
  <c r="AT56" i="34"/>
  <c r="AP56" i="34"/>
  <c r="AL56" i="34"/>
  <c r="AH56" i="34"/>
  <c r="BA56" i="34"/>
  <c r="AV56" i="34"/>
  <c r="AQ56" i="34"/>
  <c r="AK56" i="34"/>
  <c r="AF56" i="34"/>
  <c r="AZ56" i="34"/>
  <c r="AS56" i="34"/>
  <c r="AM56" i="34"/>
  <c r="AY56" i="34"/>
  <c r="AR56" i="34"/>
  <c r="AJ56" i="34"/>
  <c r="AW56" i="34"/>
  <c r="AI56" i="34"/>
  <c r="BD56" i="34"/>
  <c r="AO56" i="34"/>
  <c r="AN56" i="34"/>
  <c r="BC56" i="34"/>
  <c r="AG56" i="34"/>
  <c r="AU56" i="34"/>
  <c r="BB48" i="34"/>
  <c r="AX48" i="34"/>
  <c r="AT48" i="34"/>
  <c r="AP48" i="34"/>
  <c r="AL48" i="34"/>
  <c r="AH48" i="34"/>
  <c r="AD48" i="34"/>
  <c r="Z48" i="34"/>
  <c r="AZ48" i="34"/>
  <c r="AU48" i="34"/>
  <c r="AO48" i="34"/>
  <c r="AJ48" i="34"/>
  <c r="AE48" i="34"/>
  <c r="Y48" i="34"/>
  <c r="BA48" i="34"/>
  <c r="AS48" i="34"/>
  <c r="AM48" i="34"/>
  <c r="AF48" i="34"/>
  <c r="X48" i="34"/>
  <c r="AY48" i="34"/>
  <c r="AR48" i="34"/>
  <c r="AK48" i="34"/>
  <c r="AC48" i="34"/>
  <c r="AW48" i="34"/>
  <c r="AI48" i="34"/>
  <c r="BD48" i="34"/>
  <c r="AQ48" i="34"/>
  <c r="AB48" i="34"/>
  <c r="AN48" i="34"/>
  <c r="AA48" i="34"/>
  <c r="AG48" i="34"/>
  <c r="BC48" i="34"/>
  <c r="AV48" i="34"/>
  <c r="BA36" i="34"/>
  <c r="AW36" i="34"/>
  <c r="AS36" i="34"/>
  <c r="AO36" i="34"/>
  <c r="AK36" i="34"/>
  <c r="AG36" i="34"/>
  <c r="AC36" i="34"/>
  <c r="Y36" i="34"/>
  <c r="U36" i="34"/>
  <c r="Q36" i="34"/>
  <c r="BD36" i="34"/>
  <c r="AZ36" i="34"/>
  <c r="AV36" i="34"/>
  <c r="AR36" i="34"/>
  <c r="AN36" i="34"/>
  <c r="AJ36" i="34"/>
  <c r="AF36" i="34"/>
  <c r="AB36" i="34"/>
  <c r="X36" i="34"/>
  <c r="T36" i="34"/>
  <c r="P36" i="34"/>
  <c r="L36" i="34"/>
  <c r="AY36" i="34"/>
  <c r="AQ36" i="34"/>
  <c r="AI36" i="34"/>
  <c r="AA36" i="34"/>
  <c r="S36" i="34"/>
  <c r="M36" i="34"/>
  <c r="BC36" i="34"/>
  <c r="AU36" i="34"/>
  <c r="AM36" i="34"/>
  <c r="AE36" i="34"/>
  <c r="W36" i="34"/>
  <c r="O36" i="34"/>
  <c r="BB36" i="34"/>
  <c r="AL36" i="34"/>
  <c r="V36" i="34"/>
  <c r="AH36" i="34"/>
  <c r="AT36" i="34"/>
  <c r="AX36" i="34"/>
  <c r="R36" i="34"/>
  <c r="AD36" i="34"/>
  <c r="N36" i="34"/>
  <c r="AP36" i="34"/>
  <c r="Z36" i="34"/>
  <c r="AV31" i="34"/>
  <c r="AR31" i="34"/>
  <c r="AN31" i="34"/>
  <c r="AJ31" i="34"/>
  <c r="AF31" i="34"/>
  <c r="AB31" i="34"/>
  <c r="X31" i="34"/>
  <c r="T31" i="34"/>
  <c r="P31" i="34"/>
  <c r="L31" i="34"/>
  <c r="H31" i="34"/>
  <c r="AY31" i="34"/>
  <c r="AT31" i="34"/>
  <c r="AO31" i="34"/>
  <c r="AI31" i="34"/>
  <c r="AD31" i="34"/>
  <c r="Y31" i="34"/>
  <c r="S31" i="34"/>
  <c r="N31" i="34"/>
  <c r="I31" i="34"/>
  <c r="AW31" i="34"/>
  <c r="AQ31" i="34"/>
  <c r="AL31" i="34"/>
  <c r="AG31" i="34"/>
  <c r="AA31" i="34"/>
  <c r="V31" i="34"/>
  <c r="Q31" i="34"/>
  <c r="K31" i="34"/>
  <c r="AU31" i="34"/>
  <c r="AK31" i="34"/>
  <c r="Z31" i="34"/>
  <c r="O31" i="34"/>
  <c r="AH31" i="34"/>
  <c r="M31" i="34"/>
  <c r="AP31" i="34"/>
  <c r="U31" i="34"/>
  <c r="AX31" i="34"/>
  <c r="AC31" i="34"/>
  <c r="AS31" i="34"/>
  <c r="W31" i="34"/>
  <c r="AE31" i="34"/>
  <c r="J31" i="34"/>
  <c r="AM31" i="34"/>
  <c r="R31" i="34"/>
  <c r="G31" i="34"/>
  <c r="BB49" i="34"/>
  <c r="AX49" i="34"/>
  <c r="AT49" i="34"/>
  <c r="AP49" i="34"/>
  <c r="AL49" i="34"/>
  <c r="AH49" i="34"/>
  <c r="AD49" i="34"/>
  <c r="Z49" i="34"/>
  <c r="AZ49" i="34"/>
  <c r="AU49" i="34"/>
  <c r="AO49" i="34"/>
  <c r="AJ49" i="34"/>
  <c r="AE49" i="34"/>
  <c r="Y49" i="34"/>
  <c r="BD49" i="34"/>
  <c r="AW49" i="34"/>
  <c r="AQ49" i="34"/>
  <c r="AI49" i="34"/>
  <c r="AB49" i="34"/>
  <c r="BC49" i="34"/>
  <c r="AV49" i="34"/>
  <c r="AN49" i="34"/>
  <c r="AG49" i="34"/>
  <c r="AA49" i="34"/>
  <c r="AS49" i="34"/>
  <c r="AF49" i="34"/>
  <c r="BA49" i="34"/>
  <c r="AM49" i="34"/>
  <c r="AK49" i="34"/>
  <c r="AY49" i="34"/>
  <c r="AR49" i="34"/>
  <c r="AC49" i="34"/>
  <c r="AZ33" i="34"/>
  <c r="AV33" i="34"/>
  <c r="AR33" i="34"/>
  <c r="AN33" i="34"/>
  <c r="AJ33" i="34"/>
  <c r="AF33" i="34"/>
  <c r="AB33" i="34"/>
  <c r="X33" i="34"/>
  <c r="T33" i="34"/>
  <c r="P33" i="34"/>
  <c r="L33" i="34"/>
  <c r="AW33" i="34"/>
  <c r="AQ33" i="34"/>
  <c r="AL33" i="34"/>
  <c r="AG33" i="34"/>
  <c r="AA33" i="34"/>
  <c r="V33" i="34"/>
  <c r="Q33" i="34"/>
  <c r="K33" i="34"/>
  <c r="AY33" i="34"/>
  <c r="AT33" i="34"/>
  <c r="AO33" i="34"/>
  <c r="AI33" i="34"/>
  <c r="AD33" i="34"/>
  <c r="Y33" i="34"/>
  <c r="S33" i="34"/>
  <c r="N33" i="34"/>
  <c r="I33" i="34"/>
  <c r="AS33" i="34"/>
  <c r="AH33" i="34"/>
  <c r="W33" i="34"/>
  <c r="M33" i="34"/>
  <c r="BA33" i="34"/>
  <c r="AE33" i="34"/>
  <c r="J33" i="34"/>
  <c r="AX33" i="34"/>
  <c r="AC33" i="34"/>
  <c r="O33" i="34"/>
  <c r="AP33" i="34"/>
  <c r="U33" i="34"/>
  <c r="AM33" i="34"/>
  <c r="R33" i="34"/>
  <c r="AU33" i="34"/>
  <c r="AK33" i="34"/>
  <c r="Z33" i="34"/>
  <c r="BA51" i="34"/>
  <c r="AW51" i="34"/>
  <c r="AS51" i="34"/>
  <c r="AO51" i="34"/>
  <c r="AK51" i="34"/>
  <c r="AG51" i="34"/>
  <c r="AC51" i="34"/>
  <c r="BC51" i="34"/>
  <c r="AX51" i="34"/>
  <c r="AR51" i="34"/>
  <c r="AM51" i="34"/>
  <c r="AH51" i="34"/>
  <c r="AB51" i="34"/>
  <c r="AZ51" i="34"/>
  <c r="AT51" i="34"/>
  <c r="AL51" i="34"/>
  <c r="AE51" i="34"/>
  <c r="AY51" i="34"/>
  <c r="AQ51" i="34"/>
  <c r="AJ51" i="34"/>
  <c r="AD51" i="34"/>
  <c r="BD51" i="34"/>
  <c r="AP51" i="34"/>
  <c r="AA51" i="34"/>
  <c r="AV51" i="34"/>
  <c r="AI51" i="34"/>
  <c r="AF51" i="34"/>
  <c r="AU51" i="34"/>
  <c r="AN51" i="34"/>
  <c r="BB51" i="34"/>
  <c r="BA54" i="34"/>
  <c r="AW54" i="34"/>
  <c r="AS54" i="34"/>
  <c r="AO54" i="34"/>
  <c r="AK54" i="34"/>
  <c r="AG54" i="34"/>
  <c r="BD54" i="34"/>
  <c r="AY54" i="34"/>
  <c r="AT54" i="34"/>
  <c r="AN54" i="34"/>
  <c r="AI54" i="34"/>
  <c r="AD54" i="34"/>
  <c r="BB54" i="34"/>
  <c r="AU54" i="34"/>
  <c r="AM54" i="34"/>
  <c r="AF54" i="34"/>
  <c r="AZ54" i="34"/>
  <c r="AR54" i="34"/>
  <c r="AL54" i="34"/>
  <c r="AE54" i="34"/>
  <c r="AQ54" i="34"/>
  <c r="AX54" i="34"/>
  <c r="AJ54" i="34"/>
  <c r="AH54" i="34"/>
  <c r="AV54" i="34"/>
  <c r="BC54" i="34"/>
  <c r="AP54" i="34"/>
  <c r="BB38" i="34"/>
  <c r="AX38" i="34"/>
  <c r="AT38" i="34"/>
  <c r="AP38" i="34"/>
  <c r="AL38" i="34"/>
  <c r="AH38" i="34"/>
  <c r="AD38" i="34"/>
  <c r="Z38" i="34"/>
  <c r="V38" i="34"/>
  <c r="R38" i="34"/>
  <c r="N38" i="34"/>
  <c r="BA38" i="34"/>
  <c r="AW38" i="34"/>
  <c r="AS38" i="34"/>
  <c r="AO38" i="34"/>
  <c r="AK38" i="34"/>
  <c r="AG38" i="34"/>
  <c r="AC38" i="34"/>
  <c r="Y38" i="34"/>
  <c r="U38" i="34"/>
  <c r="Q38" i="34"/>
  <c r="AZ38" i="34"/>
  <c r="AR38" i="34"/>
  <c r="AJ38" i="34"/>
  <c r="AB38" i="34"/>
  <c r="T38" i="34"/>
  <c r="BD38" i="34"/>
  <c r="AV38" i="34"/>
  <c r="AN38" i="34"/>
  <c r="AF38" i="34"/>
  <c r="X38" i="34"/>
  <c r="P38" i="34"/>
  <c r="AU38" i="34"/>
  <c r="AE38" i="34"/>
  <c r="O38" i="34"/>
  <c r="AQ38" i="34"/>
  <c r="BC38" i="34"/>
  <c r="W38" i="34"/>
  <c r="AI38" i="34"/>
  <c r="AA38" i="34"/>
  <c r="AM38" i="34"/>
  <c r="AY38" i="34"/>
  <c r="S38" i="34"/>
  <c r="AZ32" i="34"/>
  <c r="AV32" i="34"/>
  <c r="AR32" i="34"/>
  <c r="AN32" i="34"/>
  <c r="AJ32" i="34"/>
  <c r="AF32" i="34"/>
  <c r="AB32" i="34"/>
  <c r="X32" i="34"/>
  <c r="T32" i="34"/>
  <c r="P32" i="34"/>
  <c r="L32" i="34"/>
  <c r="H32" i="34"/>
  <c r="AX32" i="34"/>
  <c r="AS32" i="34"/>
  <c r="AM32" i="34"/>
  <c r="AH32" i="34"/>
  <c r="AC32" i="34"/>
  <c r="W32" i="34"/>
  <c r="R32" i="34"/>
  <c r="M32" i="34"/>
  <c r="AU32" i="34"/>
  <c r="AP32" i="34"/>
  <c r="AK32" i="34"/>
  <c r="AE32" i="34"/>
  <c r="Z32" i="34"/>
  <c r="U32" i="34"/>
  <c r="O32" i="34"/>
  <c r="J32" i="34"/>
  <c r="AT32" i="34"/>
  <c r="AI32" i="34"/>
  <c r="Y32" i="34"/>
  <c r="N32" i="34"/>
  <c r="AG32" i="34"/>
  <c r="K32" i="34"/>
  <c r="AO32" i="34"/>
  <c r="S32" i="34"/>
  <c r="AA32" i="34"/>
  <c r="AQ32" i="34"/>
  <c r="V32" i="34"/>
  <c r="AY32" i="34"/>
  <c r="AD32" i="34"/>
  <c r="I32" i="34"/>
  <c r="AW32" i="34"/>
  <c r="AL32" i="34"/>
  <c r="Q32" i="34"/>
  <c r="BB57" i="34"/>
  <c r="AX57" i="34"/>
  <c r="AT57" i="34"/>
  <c r="AP57" i="34"/>
  <c r="AL57" i="34"/>
  <c r="AH57" i="34"/>
  <c r="BD57" i="34"/>
  <c r="AY57" i="34"/>
  <c r="AS57" i="34"/>
  <c r="AN57" i="34"/>
  <c r="AI57" i="34"/>
  <c r="AW57" i="34"/>
  <c r="AQ57" i="34"/>
  <c r="AJ57" i="34"/>
  <c r="BC57" i="34"/>
  <c r="AV57" i="34"/>
  <c r="AO57" i="34"/>
  <c r="AG57" i="34"/>
  <c r="BA57" i="34"/>
  <c r="AM57" i="34"/>
  <c r="AU57" i="34"/>
  <c r="AR57" i="34"/>
  <c r="AZ57" i="34"/>
  <c r="AK57" i="34"/>
  <c r="BD45" i="34"/>
  <c r="AZ45" i="34"/>
  <c r="AV45" i="34"/>
  <c r="AR45" i="34"/>
  <c r="AN45" i="34"/>
  <c r="AJ45" i="34"/>
  <c r="AF45" i="34"/>
  <c r="AB45" i="34"/>
  <c r="X45" i="34"/>
  <c r="AY45" i="34"/>
  <c r="AT45" i="34"/>
  <c r="AO45" i="34"/>
  <c r="AI45" i="34"/>
  <c r="AD45" i="34"/>
  <c r="Y45" i="34"/>
  <c r="BC45" i="34"/>
  <c r="AX45" i="34"/>
  <c r="AS45" i="34"/>
  <c r="AM45" i="34"/>
  <c r="AH45" i="34"/>
  <c r="AC45" i="34"/>
  <c r="W45" i="34"/>
  <c r="AW45" i="34"/>
  <c r="AL45" i="34"/>
  <c r="AA45" i="34"/>
  <c r="BB45" i="34"/>
  <c r="AQ45" i="34"/>
  <c r="AG45" i="34"/>
  <c r="V45" i="34"/>
  <c r="BA45" i="34"/>
  <c r="AE45" i="34"/>
  <c r="Z45" i="34"/>
  <c r="U45" i="34"/>
  <c r="AU45" i="34"/>
  <c r="AP45" i="34"/>
  <c r="AK45" i="34"/>
  <c r="G29" i="34"/>
  <c r="V29" i="34"/>
  <c r="AF29" i="34"/>
  <c r="BA43" i="34"/>
  <c r="AW43" i="34"/>
  <c r="AS43" i="34"/>
  <c r="AO43" i="34"/>
  <c r="AK43" i="34"/>
  <c r="BC43" i="34"/>
  <c r="AX43" i="34"/>
  <c r="AR43" i="34"/>
  <c r="AM43" i="34"/>
  <c r="AH43" i="34"/>
  <c r="AD43" i="34"/>
  <c r="Z43" i="34"/>
  <c r="V43" i="34"/>
  <c r="BB43" i="34"/>
  <c r="AV43" i="34"/>
  <c r="AQ43" i="34"/>
  <c r="AL43" i="34"/>
  <c r="AG43" i="34"/>
  <c r="AC43" i="34"/>
  <c r="Y43" i="34"/>
  <c r="U43" i="34"/>
  <c r="AU43" i="34"/>
  <c r="AJ43" i="34"/>
  <c r="AB43" i="34"/>
  <c r="T43" i="34"/>
  <c r="AZ43" i="34"/>
  <c r="AP43" i="34"/>
  <c r="AF43" i="34"/>
  <c r="X43" i="34"/>
  <c r="AN43" i="34"/>
  <c r="W43" i="34"/>
  <c r="AI43" i="34"/>
  <c r="AE43" i="34"/>
  <c r="AT43" i="34"/>
  <c r="BD43" i="34"/>
  <c r="S43" i="34"/>
  <c r="AY43" i="34"/>
  <c r="AA43" i="34"/>
  <c r="AH29" i="34"/>
  <c r="AS29" i="34"/>
  <c r="AK29" i="34"/>
  <c r="AC29" i="34"/>
  <c r="U29" i="34"/>
  <c r="M29" i="34"/>
  <c r="BD53" i="34"/>
  <c r="AZ53" i="34"/>
  <c r="AV53" i="34"/>
  <c r="AR53" i="34"/>
  <c r="AN53" i="34"/>
  <c r="AJ53" i="34"/>
  <c r="AF53" i="34"/>
  <c r="AY53" i="34"/>
  <c r="AT53" i="34"/>
  <c r="AO53" i="34"/>
  <c r="AI53" i="34"/>
  <c r="AD53" i="34"/>
  <c r="BA53" i="34"/>
  <c r="AS53" i="34"/>
  <c r="AL53" i="34"/>
  <c r="AE53" i="34"/>
  <c r="AX53" i="34"/>
  <c r="AQ53" i="34"/>
  <c r="AK53" i="34"/>
  <c r="AC53" i="34"/>
  <c r="BC53" i="34"/>
  <c r="AP53" i="34"/>
  <c r="AW53" i="34"/>
  <c r="AH53" i="34"/>
  <c r="AG53" i="34"/>
  <c r="AM53" i="34"/>
  <c r="BB53" i="34"/>
  <c r="AU53" i="34"/>
  <c r="BA37" i="34"/>
  <c r="AW37" i="34"/>
  <c r="AS37" i="34"/>
  <c r="AO37" i="34"/>
  <c r="AK37" i="34"/>
  <c r="AG37" i="34"/>
  <c r="AC37" i="34"/>
  <c r="Y37" i="34"/>
  <c r="U37" i="34"/>
  <c r="Q37" i="34"/>
  <c r="M37" i="34"/>
  <c r="BD37" i="34"/>
  <c r="AZ37" i="34"/>
  <c r="AV37" i="34"/>
  <c r="AR37" i="34"/>
  <c r="AN37" i="34"/>
  <c r="AJ37" i="34"/>
  <c r="AF37" i="34"/>
  <c r="AB37" i="34"/>
  <c r="X37" i="34"/>
  <c r="T37" i="34"/>
  <c r="P37" i="34"/>
  <c r="BC37" i="34"/>
  <c r="AU37" i="34"/>
  <c r="AM37" i="34"/>
  <c r="AE37" i="34"/>
  <c r="W37" i="34"/>
  <c r="O37" i="34"/>
  <c r="AY37" i="34"/>
  <c r="AQ37" i="34"/>
  <c r="AI37" i="34"/>
  <c r="AA37" i="34"/>
  <c r="S37" i="34"/>
  <c r="AP37" i="34"/>
  <c r="Z37" i="34"/>
  <c r="BB37" i="34"/>
  <c r="V37" i="34"/>
  <c r="AH37" i="34"/>
  <c r="AT37" i="34"/>
  <c r="N37" i="34"/>
  <c r="AL37" i="34"/>
  <c r="AX37" i="34"/>
  <c r="R37" i="34"/>
  <c r="AD37" i="34"/>
  <c r="AI29" i="34"/>
  <c r="BD52" i="34"/>
  <c r="AZ52" i="34"/>
  <c r="AV52" i="34"/>
  <c r="AR52" i="34"/>
  <c r="AN52" i="34"/>
  <c r="AJ52" i="34"/>
  <c r="AF52" i="34"/>
  <c r="AB52" i="34"/>
  <c r="BA52" i="34"/>
  <c r="AU52" i="34"/>
  <c r="AP52" i="34"/>
  <c r="AK52" i="34"/>
  <c r="AE52" i="34"/>
  <c r="AY52" i="34"/>
  <c r="AS52" i="34"/>
  <c r="AL52" i="34"/>
  <c r="AD52" i="34"/>
  <c r="AX52" i="34"/>
  <c r="AQ52" i="34"/>
  <c r="AI52" i="34"/>
  <c r="AC52" i="34"/>
  <c r="BC52" i="34"/>
  <c r="AO52" i="34"/>
  <c r="AW52" i="34"/>
  <c r="AH52" i="34"/>
  <c r="AG52" i="34"/>
  <c r="AT52" i="34"/>
  <c r="BB52" i="34"/>
  <c r="AM52" i="34"/>
  <c r="S28" i="34"/>
  <c r="S29" i="34" s="1"/>
  <c r="K29" i="34"/>
  <c r="AL29" i="34"/>
  <c r="F29" i="34"/>
  <c r="BD39" i="34"/>
  <c r="AZ39" i="34"/>
  <c r="AV39" i="34"/>
  <c r="AR39" i="34"/>
  <c r="AN39" i="34"/>
  <c r="AJ39" i="34"/>
  <c r="AF39" i="34"/>
  <c r="AB39" i="34"/>
  <c r="X39" i="34"/>
  <c r="T39" i="34"/>
  <c r="P39" i="34"/>
  <c r="BC39" i="34"/>
  <c r="AY39" i="34"/>
  <c r="AU39" i="34"/>
  <c r="AQ39" i="34"/>
  <c r="AM39" i="34"/>
  <c r="AI39" i="34"/>
  <c r="AE39" i="34"/>
  <c r="AA39" i="34"/>
  <c r="W39" i="34"/>
  <c r="S39" i="34"/>
  <c r="O39" i="34"/>
  <c r="AX39" i="34"/>
  <c r="AP39" i="34"/>
  <c r="AH39" i="34"/>
  <c r="Z39" i="34"/>
  <c r="R39" i="34"/>
  <c r="BB39" i="34"/>
  <c r="AT39" i="34"/>
  <c r="AL39" i="34"/>
  <c r="AD39" i="34"/>
  <c r="V39" i="34"/>
  <c r="BA39" i="34"/>
  <c r="AK39" i="34"/>
  <c r="U39" i="34"/>
  <c r="AG39" i="34"/>
  <c r="AS39" i="34"/>
  <c r="Y39" i="34"/>
  <c r="AW39" i="34"/>
  <c r="Q39" i="34"/>
  <c r="AC39" i="34"/>
  <c r="AO39" i="34"/>
  <c r="AJ29" i="34"/>
  <c r="X29" i="34"/>
  <c r="H29" i="34"/>
  <c r="F26" i="31"/>
  <c r="F28" i="31" s="1"/>
  <c r="F29" i="31" s="1"/>
  <c r="C9" i="3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E26" i="31"/>
  <c r="E28" i="31" s="1"/>
  <c r="E29" i="31" s="1"/>
  <c r="H20" i="31" l="1"/>
  <c r="H25" i="31" s="1"/>
  <c r="H26" i="31" s="1"/>
  <c r="H28" i="31" s="1"/>
  <c r="H29" i="31" s="1"/>
  <c r="BD44" i="34"/>
  <c r="BD60" i="34" s="1"/>
  <c r="AZ44" i="34"/>
  <c r="AZ60" i="34" s="1"/>
  <c r="AV44" i="34"/>
  <c r="AR44" i="34"/>
  <c r="AN44" i="34"/>
  <c r="AJ44" i="34"/>
  <c r="AF44" i="34"/>
  <c r="AB44" i="34"/>
  <c r="X44" i="34"/>
  <c r="T44" i="34"/>
  <c r="BC44" i="34"/>
  <c r="BC60" i="34" s="1"/>
  <c r="AX44" i="34"/>
  <c r="AS44" i="34"/>
  <c r="AM44" i="34"/>
  <c r="AH44" i="34"/>
  <c r="AC44" i="34"/>
  <c r="W44" i="34"/>
  <c r="BB44" i="34"/>
  <c r="BB60" i="34" s="1"/>
  <c r="AW44" i="34"/>
  <c r="AQ44" i="34"/>
  <c r="AL44" i="34"/>
  <c r="AG44" i="34"/>
  <c r="AA44" i="34"/>
  <c r="V44" i="34"/>
  <c r="BA44" i="34"/>
  <c r="BA60" i="34" s="1"/>
  <c r="AP44" i="34"/>
  <c r="AE44" i="34"/>
  <c r="U44" i="34"/>
  <c r="AU44" i="34"/>
  <c r="AK44" i="34"/>
  <c r="Z44" i="34"/>
  <c r="AT44" i="34"/>
  <c r="Y44" i="34"/>
  <c r="AY44" i="34"/>
  <c r="AY60" i="34" s="1"/>
  <c r="AO44" i="34"/>
  <c r="AI44" i="34"/>
  <c r="AD44" i="34"/>
  <c r="E62" i="34"/>
  <c r="AV30" i="34"/>
  <c r="AV60" i="34" s="1"/>
  <c r="AR30" i="34"/>
  <c r="AN30" i="34"/>
  <c r="AJ30" i="34"/>
  <c r="AF30" i="34"/>
  <c r="AF60" i="34" s="1"/>
  <c r="AB30" i="34"/>
  <c r="AB60" i="34" s="1"/>
  <c r="X30" i="34"/>
  <c r="T30" i="34"/>
  <c r="P30" i="34"/>
  <c r="P60" i="34" s="1"/>
  <c r="L30" i="34"/>
  <c r="L60" i="34" s="1"/>
  <c r="H30" i="34"/>
  <c r="H60" i="34" s="1"/>
  <c r="AU30" i="34"/>
  <c r="AP30" i="34"/>
  <c r="AK30" i="34"/>
  <c r="AE30" i="34"/>
  <c r="Z30" i="34"/>
  <c r="U30" i="34"/>
  <c r="O30" i="34"/>
  <c r="O60" i="34" s="1"/>
  <c r="J30" i="34"/>
  <c r="J60" i="34" s="1"/>
  <c r="AX30" i="34"/>
  <c r="AS30" i="34"/>
  <c r="AM30" i="34"/>
  <c r="AH30" i="34"/>
  <c r="AC30" i="34"/>
  <c r="W30" i="34"/>
  <c r="R30" i="34"/>
  <c r="R60" i="34" s="1"/>
  <c r="M30" i="34"/>
  <c r="M60" i="34" s="1"/>
  <c r="G30" i="34"/>
  <c r="G60" i="34" s="1"/>
  <c r="AW30" i="34"/>
  <c r="AW60" i="34" s="1"/>
  <c r="AL30" i="34"/>
  <c r="AA30" i="34"/>
  <c r="Q30" i="34"/>
  <c r="Q60" i="34" s="1"/>
  <c r="F30" i="34"/>
  <c r="F60" i="34" s="1"/>
  <c r="AI30" i="34"/>
  <c r="AI60" i="34" s="1"/>
  <c r="N30" i="34"/>
  <c r="N60" i="34" s="1"/>
  <c r="AQ30" i="34"/>
  <c r="K30" i="34"/>
  <c r="K60" i="34" s="1"/>
  <c r="AO30" i="34"/>
  <c r="S30" i="34"/>
  <c r="S60" i="34" s="1"/>
  <c r="AT30" i="34"/>
  <c r="Y30" i="34"/>
  <c r="AG30" i="34"/>
  <c r="V30" i="34"/>
  <c r="AD30" i="34"/>
  <c r="I30" i="34"/>
  <c r="I60" i="34"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AR60" i="34" l="1"/>
  <c r="Y60" i="34"/>
  <c r="W60" i="34"/>
  <c r="AS60" i="34"/>
  <c r="AP60" i="34"/>
  <c r="I20" i="31"/>
  <c r="I25" i="31" s="1"/>
  <c r="I26" i="31" s="1"/>
  <c r="I28" i="31" s="1"/>
  <c r="U60" i="34"/>
  <c r="AT60" i="34"/>
  <c r="AQ60" i="34"/>
  <c r="AC60" i="34"/>
  <c r="AX60" i="34"/>
  <c r="V60" i="34"/>
  <c r="AA60" i="34"/>
  <c r="AH60" i="34"/>
  <c r="AE60" i="34"/>
  <c r="AO60" i="34"/>
  <c r="AD60" i="34"/>
  <c r="Z60" i="34"/>
  <c r="AU60" i="34"/>
  <c r="AJ60" i="34"/>
  <c r="X60" i="34"/>
  <c r="AN60" i="34"/>
  <c r="T60" i="34"/>
  <c r="F61" i="34"/>
  <c r="F62" i="34" s="1"/>
  <c r="G61" i="34" s="1"/>
  <c r="G62" i="34" s="1"/>
  <c r="H61" i="34" s="1"/>
  <c r="E63" i="34"/>
  <c r="E64" i="34" s="1"/>
  <c r="E77" i="34" s="1"/>
  <c r="E80" i="34" s="1"/>
  <c r="E81" i="34" s="1"/>
  <c r="AG60" i="34"/>
  <c r="AL60" i="34"/>
  <c r="AM60" i="34"/>
  <c r="AK60" i="34"/>
  <c r="D41" i="20"/>
  <c r="H12" i="20"/>
  <c r="G60" i="31"/>
  <c r="E63" i="31"/>
  <c r="E64" i="31" s="1"/>
  <c r="F61" i="31"/>
  <c r="I60" i="31"/>
  <c r="H60" i="31"/>
  <c r="F12" i="10"/>
  <c r="G12" i="10"/>
  <c r="H12" i="10"/>
  <c r="I12" i="10"/>
  <c r="E12" i="10"/>
  <c r="F20" i="10"/>
  <c r="J20" i="31" l="1"/>
  <c r="J25" i="31" s="1"/>
  <c r="J26" i="31" s="1"/>
  <c r="J28" i="31" s="1"/>
  <c r="J12" i="10"/>
  <c r="I29" i="31"/>
  <c r="BB34" i="31"/>
  <c r="AT34" i="31"/>
  <c r="AL34" i="31"/>
  <c r="AD34" i="31"/>
  <c r="V34" i="31"/>
  <c r="N34" i="31"/>
  <c r="AY34" i="31"/>
  <c r="AQ34" i="31"/>
  <c r="AI34" i="31"/>
  <c r="AA34" i="31"/>
  <c r="S34" i="31"/>
  <c r="K34" i="31"/>
  <c r="AX34" i="31"/>
  <c r="AP34" i="31"/>
  <c r="AH34" i="31"/>
  <c r="Z34" i="31"/>
  <c r="R34" i="31"/>
  <c r="J34" i="31"/>
  <c r="J60" i="31" s="1"/>
  <c r="AU34" i="31"/>
  <c r="AM34" i="31"/>
  <c r="AE34" i="31"/>
  <c r="W34" i="31"/>
  <c r="O34" i="31"/>
  <c r="AV34" i="31"/>
  <c r="AF34" i="31"/>
  <c r="P34" i="31"/>
  <c r="AS34" i="31"/>
  <c r="AC34" i="31"/>
  <c r="M34" i="31"/>
  <c r="AN34" i="31"/>
  <c r="X34" i="31"/>
  <c r="BA34" i="31"/>
  <c r="AK34" i="31"/>
  <c r="U34" i="31"/>
  <c r="AJ34" i="31"/>
  <c r="AW34" i="31"/>
  <c r="Q34" i="31"/>
  <c r="AB34" i="31"/>
  <c r="AO34" i="31"/>
  <c r="AZ34" i="31"/>
  <c r="T34" i="31"/>
  <c r="AG34" i="31"/>
  <c r="AR34" i="31"/>
  <c r="L34" i="31"/>
  <c r="Y34" i="31"/>
  <c r="H62" i="34"/>
  <c r="I61" i="34" s="1"/>
  <c r="G63" i="34"/>
  <c r="G64" i="34" s="1"/>
  <c r="G77" i="34" s="1"/>
  <c r="G80" i="34" s="1"/>
  <c r="F63" i="34"/>
  <c r="F64" i="34" s="1"/>
  <c r="F77" i="34" s="1"/>
  <c r="F80" i="34" s="1"/>
  <c r="F81" i="34"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H63" i="34" l="1"/>
  <c r="H64" i="34" s="1"/>
  <c r="H77" i="34" s="1"/>
  <c r="H80" i="34" s="1"/>
  <c r="K20" i="31"/>
  <c r="K25" i="31" s="1"/>
  <c r="K26" i="31" s="1"/>
  <c r="K28" i="31" s="1"/>
  <c r="K12" i="10"/>
  <c r="J29" i="31"/>
  <c r="AV35" i="31"/>
  <c r="AN35" i="31"/>
  <c r="AF35" i="31"/>
  <c r="X35" i="31"/>
  <c r="P35" i="31"/>
  <c r="BA35" i="31"/>
  <c r="AS35" i="31"/>
  <c r="AK35" i="31"/>
  <c r="AC35" i="31"/>
  <c r="U35" i="31"/>
  <c r="M35" i="31"/>
  <c r="AZ35" i="31"/>
  <c r="AR35" i="31"/>
  <c r="AJ35" i="31"/>
  <c r="AB35" i="31"/>
  <c r="T35" i="31"/>
  <c r="L35" i="31"/>
  <c r="AW35" i="31"/>
  <c r="AO35" i="31"/>
  <c r="AG35" i="31"/>
  <c r="Y35" i="31"/>
  <c r="Q35" i="31"/>
  <c r="BB35" i="31"/>
  <c r="AL35" i="31"/>
  <c r="V35" i="31"/>
  <c r="AY35" i="31"/>
  <c r="AI35" i="31"/>
  <c r="S35" i="31"/>
  <c r="AX35" i="31"/>
  <c r="AH35" i="31"/>
  <c r="R35" i="31"/>
  <c r="AU35" i="31"/>
  <c r="AE35" i="31"/>
  <c r="O35" i="31"/>
  <c r="AT35" i="31"/>
  <c r="AD35" i="31"/>
  <c r="N35" i="31"/>
  <c r="AQ35" i="31"/>
  <c r="AA35" i="31"/>
  <c r="K35" i="31"/>
  <c r="K60" i="31" s="1"/>
  <c r="AP35" i="31"/>
  <c r="Z35" i="31"/>
  <c r="BC35" i="31"/>
  <c r="AM35" i="31"/>
  <c r="W35" i="31"/>
  <c r="G81" i="34"/>
  <c r="I62" i="34"/>
  <c r="J61" i="34" s="1"/>
  <c r="D43" i="20"/>
  <c r="J12" i="20"/>
  <c r="F30" i="10"/>
  <c r="F14" i="10" s="1"/>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69" i="31"/>
  <c r="F66" i="31"/>
  <c r="I62" i="31"/>
  <c r="J61" i="31" s="1"/>
  <c r="F63" i="31"/>
  <c r="F64" i="31" s="1"/>
  <c r="H63" i="31"/>
  <c r="H64" i="31" s="1"/>
  <c r="G63" i="31"/>
  <c r="G64" i="31" s="1"/>
  <c r="H81" i="34" l="1"/>
  <c r="K29" i="31"/>
  <c r="BB36" i="31"/>
  <c r="AT36" i="31"/>
  <c r="AL36" i="31"/>
  <c r="AD36" i="31"/>
  <c r="V36" i="31"/>
  <c r="N36" i="31"/>
  <c r="AY36" i="31"/>
  <c r="AQ36" i="31"/>
  <c r="AI36" i="31"/>
  <c r="AA36" i="31"/>
  <c r="S36" i="31"/>
  <c r="AX36" i="31"/>
  <c r="AP36" i="31"/>
  <c r="AH36" i="31"/>
  <c r="Z36" i="31"/>
  <c r="R36" i="31"/>
  <c r="BC36" i="31"/>
  <c r="AU36" i="31"/>
  <c r="AM36" i="31"/>
  <c r="AE36" i="31"/>
  <c r="W36" i="31"/>
  <c r="O36" i="31"/>
  <c r="BD36" i="31"/>
  <c r="AN36" i="31"/>
  <c r="X36" i="31"/>
  <c r="BA36" i="31"/>
  <c r="AK36" i="31"/>
  <c r="U36" i="31"/>
  <c r="AZ36" i="31"/>
  <c r="AJ36" i="31"/>
  <c r="T36" i="31"/>
  <c r="AV36" i="31"/>
  <c r="AF36" i="31"/>
  <c r="P36" i="31"/>
  <c r="AS36" i="31"/>
  <c r="AC36" i="31"/>
  <c r="M36" i="31"/>
  <c r="L36" i="31"/>
  <c r="L60" i="31" s="1"/>
  <c r="Y36" i="31"/>
  <c r="AW36" i="31"/>
  <c r="Q36" i="31"/>
  <c r="AR36" i="31"/>
  <c r="AO36" i="31"/>
  <c r="AB36" i="31"/>
  <c r="AG36" i="31"/>
  <c r="L20" i="31"/>
  <c r="L25" i="31" s="1"/>
  <c r="L26" i="31" s="1"/>
  <c r="L28" i="31" s="1"/>
  <c r="L12" i="10"/>
  <c r="J62" i="34"/>
  <c r="K61" i="34" s="1"/>
  <c r="I63" i="34"/>
  <c r="I64" i="34" s="1"/>
  <c r="I77" i="34" s="1"/>
  <c r="I80" i="34" s="1"/>
  <c r="BC76" i="31"/>
  <c r="D44" i="20"/>
  <c r="K12" i="20"/>
  <c r="G87" i="31"/>
  <c r="G66" i="31" s="1"/>
  <c r="G76" i="31" s="1"/>
  <c r="G77" i="31" s="1"/>
  <c r="G80" i="31" s="1"/>
  <c r="G30" i="10"/>
  <c r="G14" i="10" s="1"/>
  <c r="F76" i="31"/>
  <c r="F77" i="31" s="1"/>
  <c r="F80" i="31" s="1"/>
  <c r="F81" i="31" s="1"/>
  <c r="AP76" i="31"/>
  <c r="AT76" i="31"/>
  <c r="AX76" i="31"/>
  <c r="BB76" i="31"/>
  <c r="BA76" i="3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I81" i="34" l="1"/>
  <c r="J63" i="34"/>
  <c r="J64" i="34" s="1"/>
  <c r="J77" i="34" s="1"/>
  <c r="J80" i="34" s="1"/>
  <c r="L29" i="31"/>
  <c r="AX37" i="31"/>
  <c r="AP37" i="31"/>
  <c r="AH37" i="31"/>
  <c r="Z37" i="31"/>
  <c r="R37" i="31"/>
  <c r="BA37" i="31"/>
  <c r="AS37" i="31"/>
  <c r="AK37" i="31"/>
  <c r="AC37" i="31"/>
  <c r="U37" i="31"/>
  <c r="M37" i="31"/>
  <c r="M60" i="31" s="1"/>
  <c r="BB37" i="31"/>
  <c r="AT37" i="31"/>
  <c r="AL37" i="31"/>
  <c r="AD37" i="31"/>
  <c r="V37" i="31"/>
  <c r="N37" i="31"/>
  <c r="AW37" i="31"/>
  <c r="AO37" i="31"/>
  <c r="AG37" i="31"/>
  <c r="Y37" i="31"/>
  <c r="Q37" i="31"/>
  <c r="AV37" i="31"/>
  <c r="AF37" i="31"/>
  <c r="P37" i="31"/>
  <c r="AQ37" i="31"/>
  <c r="AA37" i="31"/>
  <c r="AR37" i="31"/>
  <c r="AB37" i="31"/>
  <c r="BC37" i="31"/>
  <c r="AM37" i="31"/>
  <c r="W37" i="31"/>
  <c r="BD37" i="31"/>
  <c r="AN37" i="31"/>
  <c r="X37" i="31"/>
  <c r="AY37" i="31"/>
  <c r="AI37" i="31"/>
  <c r="S37" i="31"/>
  <c r="AZ37" i="31"/>
  <c r="AJ37" i="31"/>
  <c r="T37" i="31"/>
  <c r="AU37" i="31"/>
  <c r="AE37" i="31"/>
  <c r="O37" i="31"/>
  <c r="M20" i="31"/>
  <c r="M25" i="31" s="1"/>
  <c r="M26" i="31" s="1"/>
  <c r="M28" i="31" s="1"/>
  <c r="M12" i="10"/>
  <c r="K62" i="34"/>
  <c r="L61" i="34" s="1"/>
  <c r="D45" i="20"/>
  <c r="L12" i="20"/>
  <c r="H30" i="10"/>
  <c r="H14" i="10" s="1"/>
  <c r="H24" i="10" s="1"/>
  <c r="H87" i="31"/>
  <c r="H66" i="31" s="1"/>
  <c r="H76" i="31" s="1"/>
  <c r="H77" i="31" s="1"/>
  <c r="H80" i="31" s="1"/>
  <c r="G81" i="31"/>
  <c r="J63" i="31"/>
  <c r="J64" i="31" s="1"/>
  <c r="K62" i="31"/>
  <c r="L61" i="31" s="1"/>
  <c r="F24" i="10"/>
  <c r="G24" i="10"/>
  <c r="AM24" i="10"/>
  <c r="AN24" i="10"/>
  <c r="AO24" i="10"/>
  <c r="AP24" i="10"/>
  <c r="AQ24" i="10"/>
  <c r="AR24" i="10"/>
  <c r="AS24" i="10"/>
  <c r="AT24" i="10"/>
  <c r="AU24" i="10"/>
  <c r="AV24" i="10"/>
  <c r="AW24" i="10"/>
  <c r="AX24" i="10"/>
  <c r="AY24" i="10"/>
  <c r="AZ24" i="10"/>
  <c r="BA24" i="10"/>
  <c r="BB24" i="10"/>
  <c r="BC24" i="10"/>
  <c r="BD24" i="10"/>
  <c r="E24" i="10"/>
  <c r="J81" i="34" l="1"/>
  <c r="M29" i="31"/>
  <c r="AW38" i="31"/>
  <c r="AO38" i="31"/>
  <c r="AG38" i="31"/>
  <c r="BA38" i="31"/>
  <c r="AS38" i="31"/>
  <c r="AK38" i="31"/>
  <c r="AC38" i="31"/>
  <c r="AY38" i="31"/>
  <c r="AI38" i="31"/>
  <c r="W38" i="31"/>
  <c r="O38" i="31"/>
  <c r="AX38" i="31"/>
  <c r="AP38" i="31"/>
  <c r="AH38" i="31"/>
  <c r="Z38" i="31"/>
  <c r="R38" i="31"/>
  <c r="AQ38" i="31"/>
  <c r="AA38" i="31"/>
  <c r="S38" i="31"/>
  <c r="BB38" i="31"/>
  <c r="AT38" i="31"/>
  <c r="AL38" i="31"/>
  <c r="AD38" i="31"/>
  <c r="V38" i="31"/>
  <c r="N38" i="31"/>
  <c r="N60" i="31" s="1"/>
  <c r="AM38" i="31"/>
  <c r="Q38" i="31"/>
  <c r="AR38" i="31"/>
  <c r="AB38" i="31"/>
  <c r="AE38" i="31"/>
  <c r="BD38" i="31"/>
  <c r="AN38" i="31"/>
  <c r="X38" i="31"/>
  <c r="BC38" i="31"/>
  <c r="Y38" i="31"/>
  <c r="AZ38" i="31"/>
  <c r="AJ38" i="31"/>
  <c r="T38" i="31"/>
  <c r="AU38" i="31"/>
  <c r="U38" i="31"/>
  <c r="AV38" i="31"/>
  <c r="AF38" i="31"/>
  <c r="P38" i="31"/>
  <c r="N20" i="31"/>
  <c r="N25" i="31" s="1"/>
  <c r="N26" i="31" s="1"/>
  <c r="N28" i="31" s="1"/>
  <c r="N12" i="10"/>
  <c r="K63" i="34"/>
  <c r="K64" i="34" s="1"/>
  <c r="K77" i="34" s="1"/>
  <c r="K80" i="34" s="1"/>
  <c r="L62" i="34"/>
  <c r="M61" i="34" s="1"/>
  <c r="H81" i="31"/>
  <c r="D46" i="20"/>
  <c r="M12" i="20"/>
  <c r="K63" i="31"/>
  <c r="K64" i="31" s="1"/>
  <c r="I87" i="31"/>
  <c r="I66" i="31" s="1"/>
  <c r="I76" i="31" s="1"/>
  <c r="I77" i="31" s="1"/>
  <c r="I80" i="31" s="1"/>
  <c r="I30" i="10"/>
  <c r="I14" i="10" s="1"/>
  <c r="I24" i="10" s="1"/>
  <c r="L62" i="31"/>
  <c r="M61" i="31" s="1"/>
  <c r="K81" i="34" l="1"/>
  <c r="N29" i="31"/>
  <c r="BA39" i="31"/>
  <c r="AS39" i="31"/>
  <c r="AK39" i="31"/>
  <c r="AC39" i="31"/>
  <c r="U39" i="31"/>
  <c r="BD39" i="31"/>
  <c r="AV39" i="31"/>
  <c r="AN39" i="31"/>
  <c r="AF39" i="31"/>
  <c r="X39" i="31"/>
  <c r="P39" i="31"/>
  <c r="AW39" i="31"/>
  <c r="AO39" i="31"/>
  <c r="AG39" i="31"/>
  <c r="Y39" i="31"/>
  <c r="Q39" i="31"/>
  <c r="AZ39" i="31"/>
  <c r="AR39" i="31"/>
  <c r="AJ39" i="31"/>
  <c r="AB39" i="31"/>
  <c r="T39" i="31"/>
  <c r="AQ39" i="31"/>
  <c r="AA39" i="31"/>
  <c r="BB39" i="31"/>
  <c r="AL39" i="31"/>
  <c r="V39" i="31"/>
  <c r="BC39" i="31"/>
  <c r="AM39" i="31"/>
  <c r="W39" i="31"/>
  <c r="AX39" i="31"/>
  <c r="AH39" i="31"/>
  <c r="R39" i="31"/>
  <c r="AY39" i="31"/>
  <c r="AI39" i="31"/>
  <c r="S39" i="31"/>
  <c r="AT39" i="31"/>
  <c r="AD39" i="31"/>
  <c r="AU39" i="31"/>
  <c r="AE39" i="31"/>
  <c r="O39" i="31"/>
  <c r="O60" i="31" s="1"/>
  <c r="AP39" i="31"/>
  <c r="Z39" i="31"/>
  <c r="O20" i="31"/>
  <c r="O25" i="31" s="1"/>
  <c r="O26" i="31" s="1"/>
  <c r="O28" i="31" s="1"/>
  <c r="O12" i="10"/>
  <c r="M62" i="34"/>
  <c r="N61" i="34" s="1"/>
  <c r="L63" i="34"/>
  <c r="L64" i="34" s="1"/>
  <c r="L77" i="34" s="1"/>
  <c r="L80" i="34" s="1"/>
  <c r="I81" i="31"/>
  <c r="D47" i="20"/>
  <c r="N12" i="20"/>
  <c r="J30" i="10"/>
  <c r="J14" i="10" s="1"/>
  <c r="J24" i="10" s="1"/>
  <c r="J87" i="31"/>
  <c r="J66" i="31" s="1"/>
  <c r="J76" i="31" s="1"/>
  <c r="J77" i="31" s="1"/>
  <c r="J80" i="31" s="1"/>
  <c r="L63" i="31"/>
  <c r="L64" i="31" s="1"/>
  <c r="M62" i="31"/>
  <c r="N61" i="31" s="1"/>
  <c r="L81" i="34" l="1"/>
  <c r="M63" i="34"/>
  <c r="M64" i="34" s="1"/>
  <c r="M77" i="34" s="1"/>
  <c r="M80" i="34" s="1"/>
  <c r="O29" i="31"/>
  <c r="BD40" i="31"/>
  <c r="AV40" i="31"/>
  <c r="AN40" i="31"/>
  <c r="AF40" i="31"/>
  <c r="X40" i="31"/>
  <c r="P40" i="31"/>
  <c r="P60" i="31" s="1"/>
  <c r="AW40" i="31"/>
  <c r="AO40" i="31"/>
  <c r="AG40" i="31"/>
  <c r="Y40" i="31"/>
  <c r="Q40" i="31"/>
  <c r="AZ40" i="31"/>
  <c r="AR40" i="31"/>
  <c r="AJ40" i="31"/>
  <c r="AB40" i="31"/>
  <c r="T40" i="31"/>
  <c r="BA40" i="31"/>
  <c r="AS40" i="31"/>
  <c r="AK40" i="31"/>
  <c r="AC40" i="31"/>
  <c r="U40" i="31"/>
  <c r="AX40" i="31"/>
  <c r="AH40" i="31"/>
  <c r="R40" i="31"/>
  <c r="AQ40" i="31"/>
  <c r="AA40" i="31"/>
  <c r="AP40" i="31"/>
  <c r="Z40" i="31"/>
  <c r="AY40" i="31"/>
  <c r="AI40" i="31"/>
  <c r="S40" i="31"/>
  <c r="BB40" i="31"/>
  <c r="V40" i="31"/>
  <c r="AE40" i="31"/>
  <c r="AT40" i="31"/>
  <c r="BC40" i="31"/>
  <c r="W40" i="31"/>
  <c r="AL40" i="31"/>
  <c r="AU40" i="31"/>
  <c r="AD40" i="31"/>
  <c r="AM40" i="31"/>
  <c r="P20" i="31"/>
  <c r="P25" i="31" s="1"/>
  <c r="P26" i="31" s="1"/>
  <c r="P28" i="31" s="1"/>
  <c r="P12" i="10"/>
  <c r="N62" i="34"/>
  <c r="O61" i="34" s="1"/>
  <c r="J81" i="31"/>
  <c r="K87" i="31"/>
  <c r="K66" i="31" s="1"/>
  <c r="K76" i="31" s="1"/>
  <c r="K77" i="31" s="1"/>
  <c r="K80" i="31" s="1"/>
  <c r="K30" i="10"/>
  <c r="K14" i="10" s="1"/>
  <c r="K24" i="10" s="1"/>
  <c r="D48" i="20"/>
  <c r="O12" i="20"/>
  <c r="M63" i="31"/>
  <c r="M64" i="31" s="1"/>
  <c r="N62" i="31"/>
  <c r="O61" i="31" s="1"/>
  <c r="M81" i="34" l="1"/>
  <c r="P29" i="31"/>
  <c r="BB41" i="31"/>
  <c r="AY41" i="31"/>
  <c r="AP41" i="31"/>
  <c r="AH41" i="31"/>
  <c r="Z41" i="31"/>
  <c r="R41" i="31"/>
  <c r="AS41" i="31"/>
  <c r="AK41" i="31"/>
  <c r="AC41" i="31"/>
  <c r="U41" i="31"/>
  <c r="AX41" i="31"/>
  <c r="AT41" i="31"/>
  <c r="AL41" i="31"/>
  <c r="AD41" i="31"/>
  <c r="V41" i="31"/>
  <c r="AW41" i="31"/>
  <c r="AO41" i="31"/>
  <c r="AG41" i="31"/>
  <c r="Y41" i="31"/>
  <c r="Q41" i="31"/>
  <c r="Q60" i="31" s="1"/>
  <c r="AV41" i="31"/>
  <c r="AF41" i="31"/>
  <c r="BA41" i="31"/>
  <c r="AI41" i="31"/>
  <c r="S41" i="31"/>
  <c r="BD41" i="31"/>
  <c r="AR41" i="31"/>
  <c r="AB41" i="31"/>
  <c r="AU41" i="31"/>
  <c r="AE41" i="31"/>
  <c r="AZ41" i="31"/>
  <c r="AN41" i="31"/>
  <c r="X41" i="31"/>
  <c r="AQ41" i="31"/>
  <c r="AA41" i="31"/>
  <c r="BC41" i="31"/>
  <c r="AJ41" i="31"/>
  <c r="T41" i="31"/>
  <c r="AM41" i="31"/>
  <c r="W41" i="31"/>
  <c r="Q20" i="31"/>
  <c r="Q25" i="31" s="1"/>
  <c r="Q26" i="31" s="1"/>
  <c r="Q28" i="31" s="1"/>
  <c r="Q12" i="10"/>
  <c r="O62" i="34"/>
  <c r="P61" i="34" s="1"/>
  <c r="N63" i="34"/>
  <c r="N64" i="34" s="1"/>
  <c r="N77" i="34" s="1"/>
  <c r="N80" i="34" s="1"/>
  <c r="K81" i="31"/>
  <c r="D49" i="20"/>
  <c r="P12" i="20"/>
  <c r="L30" i="10"/>
  <c r="L14" i="10" s="1"/>
  <c r="L24" i="10" s="1"/>
  <c r="L87" i="31"/>
  <c r="L66" i="31" s="1"/>
  <c r="L76" i="31" s="1"/>
  <c r="L77" i="31" s="1"/>
  <c r="L80" i="31" s="1"/>
  <c r="L81" i="31" s="1"/>
  <c r="O62" i="31"/>
  <c r="P61" i="31" s="1"/>
  <c r="N63" i="31"/>
  <c r="N64" i="31" s="1"/>
  <c r="N81" i="34" l="1"/>
  <c r="O63" i="34"/>
  <c r="O64" i="34" s="1"/>
  <c r="O77" i="34" s="1"/>
  <c r="O80" i="34" s="1"/>
  <c r="Q29" i="31"/>
  <c r="AX42" i="31"/>
  <c r="AP42" i="31"/>
  <c r="AH42" i="31"/>
  <c r="AW42" i="31"/>
  <c r="AO42" i="31"/>
  <c r="AG42" i="31"/>
  <c r="Y42" i="31"/>
  <c r="AF42" i="31"/>
  <c r="AD42" i="31"/>
  <c r="BB42" i="31"/>
  <c r="AT42" i="31"/>
  <c r="AL42" i="31"/>
  <c r="BA42" i="31"/>
  <c r="AS42" i="31"/>
  <c r="AK42" i="31"/>
  <c r="AC42" i="31"/>
  <c r="U42" i="31"/>
  <c r="X42" i="31"/>
  <c r="V42" i="31"/>
  <c r="AZ42" i="31"/>
  <c r="AJ42" i="31"/>
  <c r="AQ42" i="31"/>
  <c r="AA42" i="31"/>
  <c r="T42" i="31"/>
  <c r="AR42" i="31"/>
  <c r="AY42" i="31"/>
  <c r="AI42" i="31"/>
  <c r="S42" i="31"/>
  <c r="R42" i="31"/>
  <c r="R60" i="31" s="1"/>
  <c r="AN42" i="31"/>
  <c r="AE42" i="31"/>
  <c r="BC42" i="31"/>
  <c r="W42" i="31"/>
  <c r="BD42" i="31"/>
  <c r="AU42" i="31"/>
  <c r="AB42" i="31"/>
  <c r="AV42" i="31"/>
  <c r="AM42" i="31"/>
  <c r="Z42" i="31"/>
  <c r="R20" i="31"/>
  <c r="R25" i="31" s="1"/>
  <c r="R26" i="31" s="1"/>
  <c r="R28" i="31" s="1"/>
  <c r="R12" i="10"/>
  <c r="P62" i="34"/>
  <c r="Q61" i="34" s="1"/>
  <c r="D50" i="20"/>
  <c r="Q12" i="20"/>
  <c r="M87" i="31"/>
  <c r="M66" i="31" s="1"/>
  <c r="M76" i="31" s="1"/>
  <c r="M77" i="31" s="1"/>
  <c r="M80" i="31" s="1"/>
  <c r="M81" i="31" s="1"/>
  <c r="M30" i="10"/>
  <c r="M14" i="10" s="1"/>
  <c r="M24" i="10" s="1"/>
  <c r="P62" i="31"/>
  <c r="Q61" i="31" s="1"/>
  <c r="O63" i="31"/>
  <c r="O64" i="31" s="1"/>
  <c r="O81" i="34" l="1"/>
  <c r="S20" i="31"/>
  <c r="S25" i="31" s="1"/>
  <c r="S26" i="31" s="1"/>
  <c r="S28" i="31" s="1"/>
  <c r="S12" i="10"/>
  <c r="R29" i="31"/>
  <c r="AX43" i="31"/>
  <c r="AP43" i="31"/>
  <c r="AH43" i="31"/>
  <c r="Z43" i="31"/>
  <c r="BC43" i="31"/>
  <c r="AU43" i="31"/>
  <c r="AM43" i="31"/>
  <c r="AE43" i="31"/>
  <c r="W43" i="31"/>
  <c r="BB43" i="31"/>
  <c r="AT43" i="31"/>
  <c r="AL43" i="31"/>
  <c r="AD43" i="31"/>
  <c r="V43" i="31"/>
  <c r="AY43" i="31"/>
  <c r="AQ43" i="31"/>
  <c r="AI43" i="31"/>
  <c r="AA43" i="31"/>
  <c r="S43" i="31"/>
  <c r="S60" i="31" s="1"/>
  <c r="AV43" i="31"/>
  <c r="AF43" i="31"/>
  <c r="BA43" i="31"/>
  <c r="AK43" i="31"/>
  <c r="U43" i="31"/>
  <c r="AR43" i="31"/>
  <c r="AB43" i="31"/>
  <c r="AW43" i="31"/>
  <c r="AG43" i="31"/>
  <c r="BD43" i="31"/>
  <c r="AN43" i="31"/>
  <c r="X43" i="31"/>
  <c r="AS43" i="31"/>
  <c r="AC43" i="31"/>
  <c r="AZ43" i="31"/>
  <c r="AJ43" i="31"/>
  <c r="T43" i="31"/>
  <c r="AO43" i="31"/>
  <c r="Y43" i="31"/>
  <c r="Q62" i="34"/>
  <c r="R61" i="34" s="1"/>
  <c r="P63" i="34"/>
  <c r="P64" i="34" s="1"/>
  <c r="P77" i="34" s="1"/>
  <c r="P80" i="34" s="1"/>
  <c r="R12" i="20"/>
  <c r="D51" i="20"/>
  <c r="N30" i="10"/>
  <c r="N14" i="10" s="1"/>
  <c r="N24" i="10" s="1"/>
  <c r="N87" i="31"/>
  <c r="N66" i="31" s="1"/>
  <c r="N76" i="31" s="1"/>
  <c r="N77" i="31" s="1"/>
  <c r="N80" i="31" s="1"/>
  <c r="N81" i="31" s="1"/>
  <c r="Q62" i="31"/>
  <c r="R61" i="31" s="1"/>
  <c r="P63" i="31"/>
  <c r="P64" i="31" s="1"/>
  <c r="P81" i="34" l="1"/>
  <c r="S29" i="31"/>
  <c r="BC44" i="31"/>
  <c r="AU44" i="31"/>
  <c r="AM44" i="31"/>
  <c r="AE44" i="31"/>
  <c r="W44" i="31"/>
  <c r="AZ44" i="31"/>
  <c r="AR44" i="31"/>
  <c r="AJ44" i="31"/>
  <c r="AB44" i="31"/>
  <c r="T44" i="31"/>
  <c r="T60" i="31" s="1"/>
  <c r="AY44" i="31"/>
  <c r="AQ44" i="31"/>
  <c r="AI44" i="31"/>
  <c r="AA44" i="31"/>
  <c r="BD44" i="31"/>
  <c r="AV44" i="31"/>
  <c r="AN44" i="31"/>
  <c r="AF44" i="31"/>
  <c r="X44" i="31"/>
  <c r="AO44" i="31"/>
  <c r="Y44" i="31"/>
  <c r="AT44" i="31"/>
  <c r="AD44" i="31"/>
  <c r="AW44" i="31"/>
  <c r="AG44" i="31"/>
  <c r="BB44" i="31"/>
  <c r="AL44" i="31"/>
  <c r="V44" i="31"/>
  <c r="AC44" i="31"/>
  <c r="AH44" i="31"/>
  <c r="BA44" i="31"/>
  <c r="U44" i="31"/>
  <c r="Z44" i="31"/>
  <c r="AS44" i="31"/>
  <c r="AX44" i="31"/>
  <c r="AK44" i="31"/>
  <c r="AP44" i="31"/>
  <c r="T20" i="31"/>
  <c r="T25" i="31" s="1"/>
  <c r="T26" i="31" s="1"/>
  <c r="T28" i="31" s="1"/>
  <c r="T12" i="10"/>
  <c r="R62" i="34"/>
  <c r="S61" i="34" s="1"/>
  <c r="Q63" i="34"/>
  <c r="Q64" i="34" s="1"/>
  <c r="Q77" i="34" s="1"/>
  <c r="Q80" i="34" s="1"/>
  <c r="O87" i="31"/>
  <c r="O66" i="31" s="1"/>
  <c r="O76" i="31" s="1"/>
  <c r="O77" i="31" s="1"/>
  <c r="O80" i="31" s="1"/>
  <c r="O81" i="31" s="1"/>
  <c r="O30" i="10"/>
  <c r="O14" i="10" s="1"/>
  <c r="O24" i="10" s="1"/>
  <c r="D52" i="20"/>
  <c r="S12" i="20"/>
  <c r="R62" i="31"/>
  <c r="S61" i="31" s="1"/>
  <c r="Q63" i="31"/>
  <c r="Q64" i="31" s="1"/>
  <c r="Q81" i="34" l="1"/>
  <c r="T29" i="31"/>
  <c r="AW45" i="31"/>
  <c r="AO45" i="31"/>
  <c r="AG45" i="31"/>
  <c r="Y45" i="31"/>
  <c r="BB45" i="31"/>
  <c r="AT45" i="31"/>
  <c r="AL45" i="31"/>
  <c r="AD45" i="31"/>
  <c r="V45" i="31"/>
  <c r="BA45" i="31"/>
  <c r="AS45" i="31"/>
  <c r="AK45" i="31"/>
  <c r="AC45" i="31"/>
  <c r="U45" i="31"/>
  <c r="U60" i="31" s="1"/>
  <c r="AX45" i="31"/>
  <c r="AP45" i="31"/>
  <c r="AH45" i="31"/>
  <c r="Z45" i="31"/>
  <c r="BC45" i="31"/>
  <c r="AM45" i="31"/>
  <c r="W45" i="31"/>
  <c r="AR45" i="31"/>
  <c r="AB45" i="31"/>
  <c r="AY45" i="31"/>
  <c r="AI45" i="31"/>
  <c r="BD45" i="31"/>
  <c r="AN45" i="31"/>
  <c r="X45" i="31"/>
  <c r="AU45" i="31"/>
  <c r="AE45" i="31"/>
  <c r="AZ45" i="31"/>
  <c r="AJ45" i="31"/>
  <c r="AQ45" i="31"/>
  <c r="AA45" i="31"/>
  <c r="AV45" i="31"/>
  <c r="AF45" i="31"/>
  <c r="U20" i="31"/>
  <c r="U25" i="31" s="1"/>
  <c r="U26" i="31" s="1"/>
  <c r="U28" i="31" s="1"/>
  <c r="U12" i="10"/>
  <c r="S62" i="34"/>
  <c r="T61" i="34" s="1"/>
  <c r="R63" i="34"/>
  <c r="R64" i="34" s="1"/>
  <c r="R77" i="34" s="1"/>
  <c r="R80" i="34" s="1"/>
  <c r="P30" i="10"/>
  <c r="P14" i="10" s="1"/>
  <c r="P24" i="10" s="1"/>
  <c r="P87" i="31"/>
  <c r="P66" i="31" s="1"/>
  <c r="P76" i="31" s="1"/>
  <c r="P77" i="31" s="1"/>
  <c r="P80" i="31" s="1"/>
  <c r="P81" i="31" s="1"/>
  <c r="D53" i="20"/>
  <c r="T12" i="20"/>
  <c r="S62" i="31"/>
  <c r="T61" i="31" s="1"/>
  <c r="R63" i="31"/>
  <c r="R64" i="31" s="1"/>
  <c r="R81" i="34" l="1"/>
  <c r="U29" i="31"/>
  <c r="AX46" i="31"/>
  <c r="AP46" i="31"/>
  <c r="AH46" i="31"/>
  <c r="Z46" i="31"/>
  <c r="BA46" i="31"/>
  <c r="AS46" i="31"/>
  <c r="AK46" i="31"/>
  <c r="AC46" i="31"/>
  <c r="BB46" i="31"/>
  <c r="AT46" i="31"/>
  <c r="AL46" i="31"/>
  <c r="AD46" i="31"/>
  <c r="V46" i="31"/>
  <c r="V60" i="31" s="1"/>
  <c r="AW46" i="31"/>
  <c r="AO46" i="31"/>
  <c r="AG46" i="31"/>
  <c r="Y46" i="31"/>
  <c r="AZ46" i="31"/>
  <c r="AJ46" i="31"/>
  <c r="BC46" i="31"/>
  <c r="AM46" i="31"/>
  <c r="W46" i="31"/>
  <c r="AR46" i="31"/>
  <c r="AB46" i="31"/>
  <c r="AU46" i="31"/>
  <c r="AE46" i="31"/>
  <c r="BD46" i="31"/>
  <c r="X46" i="31"/>
  <c r="AA46" i="31"/>
  <c r="AV46" i="31"/>
  <c r="AY46" i="31"/>
  <c r="AN46" i="31"/>
  <c r="AQ46" i="31"/>
  <c r="AF46" i="31"/>
  <c r="AI46" i="31"/>
  <c r="V20" i="31"/>
  <c r="V25" i="31" s="1"/>
  <c r="V26" i="31" s="1"/>
  <c r="V28" i="31" s="1"/>
  <c r="V12" i="10"/>
  <c r="T62" i="34"/>
  <c r="U61" i="34" s="1"/>
  <c r="S63" i="34"/>
  <c r="S64" i="34" s="1"/>
  <c r="S77" i="34" s="1"/>
  <c r="S80" i="34" s="1"/>
  <c r="S81" i="34" s="1"/>
  <c r="Q87" i="31"/>
  <c r="Q66" i="31" s="1"/>
  <c r="Q76" i="31" s="1"/>
  <c r="Q77" i="31" s="1"/>
  <c r="Q80" i="31" s="1"/>
  <c r="Q81" i="31" s="1"/>
  <c r="Q30" i="10"/>
  <c r="Q14" i="10" s="1"/>
  <c r="Q24" i="10" s="1"/>
  <c r="D54" i="20"/>
  <c r="U12" i="20"/>
  <c r="T62" i="31"/>
  <c r="U61" i="31" s="1"/>
  <c r="S63" i="31"/>
  <c r="S64" i="31" s="1"/>
  <c r="W20" i="31" l="1"/>
  <c r="W25" i="31" s="1"/>
  <c r="W26" i="31" s="1"/>
  <c r="W28" i="31" s="1"/>
  <c r="W12" i="10"/>
  <c r="V29" i="31"/>
  <c r="BB47" i="31"/>
  <c r="AT47" i="31"/>
  <c r="AL47" i="31"/>
  <c r="AD47" i="31"/>
  <c r="BC47" i="31"/>
  <c r="AU47" i="31"/>
  <c r="AM47" i="31"/>
  <c r="AE47" i="31"/>
  <c r="W47" i="31"/>
  <c r="W60" i="31" s="1"/>
  <c r="AX47" i="31"/>
  <c r="AP47" i="31"/>
  <c r="AH47" i="31"/>
  <c r="Z47" i="31"/>
  <c r="AY47" i="31"/>
  <c r="AQ47" i="31"/>
  <c r="AI47" i="31"/>
  <c r="AA47" i="31"/>
  <c r="AZ47" i="31"/>
  <c r="AJ47" i="31"/>
  <c r="BA47" i="31"/>
  <c r="AK47" i="31"/>
  <c r="AV47" i="31"/>
  <c r="AF47" i="31"/>
  <c r="AW47" i="31"/>
  <c r="AG47" i="31"/>
  <c r="AR47" i="31"/>
  <c r="AB47" i="31"/>
  <c r="AS47" i="31"/>
  <c r="AC47" i="31"/>
  <c r="BD47" i="31"/>
  <c r="AN47" i="31"/>
  <c r="X47" i="31"/>
  <c r="AO47" i="31"/>
  <c r="Y47" i="31"/>
  <c r="U62" i="34"/>
  <c r="V61" i="34" s="1"/>
  <c r="T63" i="34"/>
  <c r="T64" i="34" s="1"/>
  <c r="T77" i="34" s="1"/>
  <c r="T80" i="34" s="1"/>
  <c r="T81" i="34" s="1"/>
  <c r="R30" i="10"/>
  <c r="R14" i="10" s="1"/>
  <c r="R24" i="10" s="1"/>
  <c r="R87" i="31"/>
  <c r="R66" i="31" s="1"/>
  <c r="R76" i="31" s="1"/>
  <c r="R77" i="31" s="1"/>
  <c r="R80" i="31" s="1"/>
  <c r="R81" i="31" s="1"/>
  <c r="D55" i="20"/>
  <c r="V12" i="20"/>
  <c r="U62" i="31"/>
  <c r="V61" i="31" s="1"/>
  <c r="T63" i="31"/>
  <c r="T64" i="31" s="1"/>
  <c r="W29" i="31" l="1"/>
  <c r="BC48" i="31"/>
  <c r="AU48" i="31"/>
  <c r="AM48" i="31"/>
  <c r="AE48" i="31"/>
  <c r="BD48" i="31"/>
  <c r="AV48" i="31"/>
  <c r="AN48" i="31"/>
  <c r="AF48" i="31"/>
  <c r="X48" i="31"/>
  <c r="X60" i="31" s="1"/>
  <c r="AY48" i="31"/>
  <c r="AQ48" i="31"/>
  <c r="AI48" i="31"/>
  <c r="AA48" i="31"/>
  <c r="AZ48" i="31"/>
  <c r="AR48" i="31"/>
  <c r="AJ48" i="31"/>
  <c r="AB48" i="31"/>
  <c r="AW48" i="31"/>
  <c r="AG48" i="31"/>
  <c r="AX48" i="31"/>
  <c r="AH48" i="31"/>
  <c r="AO48" i="31"/>
  <c r="Y48" i="31"/>
  <c r="AP48" i="31"/>
  <c r="Z48" i="31"/>
  <c r="BA48" i="31"/>
  <c r="BB48" i="31"/>
  <c r="AS48" i="31"/>
  <c r="AT48" i="31"/>
  <c r="AK48" i="31"/>
  <c r="AL48" i="31"/>
  <c r="AC48" i="31"/>
  <c r="AD48" i="31"/>
  <c r="X20" i="31"/>
  <c r="X25" i="31" s="1"/>
  <c r="X26" i="31" s="1"/>
  <c r="X28" i="31" s="1"/>
  <c r="X12" i="10"/>
  <c r="C4" i="34"/>
  <c r="G30" i="29" s="1"/>
  <c r="V62" i="34"/>
  <c r="W61" i="34" s="1"/>
  <c r="U63" i="34"/>
  <c r="U64" i="34" s="1"/>
  <c r="U77" i="34" s="1"/>
  <c r="U80" i="34" s="1"/>
  <c r="U81" i="34" s="1"/>
  <c r="S87" i="31"/>
  <c r="S66" i="31" s="1"/>
  <c r="S76" i="31" s="1"/>
  <c r="S77" i="31" s="1"/>
  <c r="S80" i="31" s="1"/>
  <c r="S81" i="31" s="1"/>
  <c r="S30" i="10"/>
  <c r="S14" i="10" s="1"/>
  <c r="S24" i="10" s="1"/>
  <c r="D56" i="20"/>
  <c r="W12" i="20"/>
  <c r="V62" i="31"/>
  <c r="W61" i="31" s="1"/>
  <c r="U63" i="31"/>
  <c r="U64" i="31" s="1"/>
  <c r="X29" i="31" l="1"/>
  <c r="BA49" i="31"/>
  <c r="AS49" i="31"/>
  <c r="AK49" i="31"/>
  <c r="AC49" i="31"/>
  <c r="BB49" i="31"/>
  <c r="AT49" i="31"/>
  <c r="AL49" i="31"/>
  <c r="AD49" i="31"/>
  <c r="AW49" i="31"/>
  <c r="AO49" i="31"/>
  <c r="AG49" i="31"/>
  <c r="Y49" i="31"/>
  <c r="Y60" i="31" s="1"/>
  <c r="AX49" i="31"/>
  <c r="AP49" i="31"/>
  <c r="AH49" i="31"/>
  <c r="Z49" i="31"/>
  <c r="AY49" i="31"/>
  <c r="AI49" i="31"/>
  <c r="AZ49" i="31"/>
  <c r="AJ49" i="31"/>
  <c r="AU49" i="31"/>
  <c r="AE49" i="31"/>
  <c r="AV49" i="31"/>
  <c r="AF49" i="31"/>
  <c r="AQ49" i="31"/>
  <c r="AA49" i="31"/>
  <c r="AR49" i="31"/>
  <c r="AB49" i="31"/>
  <c r="BC49" i="31"/>
  <c r="AM49" i="31"/>
  <c r="BD49" i="31"/>
  <c r="AN49" i="31"/>
  <c r="Y20" i="31"/>
  <c r="Y25" i="31" s="1"/>
  <c r="Y26" i="31" s="1"/>
  <c r="Y28" i="31" s="1"/>
  <c r="Y12" i="10"/>
  <c r="V63" i="34"/>
  <c r="V64" i="34" s="1"/>
  <c r="V77" i="34" s="1"/>
  <c r="V80" i="34" s="1"/>
  <c r="V81" i="34" s="1"/>
  <c r="W62" i="34"/>
  <c r="X61" i="34" s="1"/>
  <c r="T30" i="10"/>
  <c r="T14" i="10" s="1"/>
  <c r="T24" i="10" s="1"/>
  <c r="T87" i="31"/>
  <c r="T66" i="31" s="1"/>
  <c r="T76" i="31" s="1"/>
  <c r="T77" i="31" s="1"/>
  <c r="T80" i="31" s="1"/>
  <c r="T81" i="31" s="1"/>
  <c r="D57" i="20"/>
  <c r="X12" i="20"/>
  <c r="W62" i="31"/>
  <c r="X61" i="31" s="1"/>
  <c r="V63" i="31"/>
  <c r="V64" i="31" s="1"/>
  <c r="Y29" i="31" l="1"/>
  <c r="AX50" i="31"/>
  <c r="AP50" i="31"/>
  <c r="AH50" i="31"/>
  <c r="Z50" i="31"/>
  <c r="Z60" i="31" s="1"/>
  <c r="AW50" i="31"/>
  <c r="AO50" i="31"/>
  <c r="AG50" i="31"/>
  <c r="BB50" i="31"/>
  <c r="AT50" i="31"/>
  <c r="AL50" i="31"/>
  <c r="AD50" i="31"/>
  <c r="BA50" i="31"/>
  <c r="AS50" i="31"/>
  <c r="AK50" i="31"/>
  <c r="AC50" i="31"/>
  <c r="AZ50" i="31"/>
  <c r="AJ50" i="31"/>
  <c r="AY50" i="31"/>
  <c r="AI50" i="31"/>
  <c r="AR50" i="31"/>
  <c r="AB50" i="31"/>
  <c r="AQ50" i="31"/>
  <c r="AA50" i="31"/>
  <c r="BD50" i="31"/>
  <c r="BC50" i="31"/>
  <c r="AV50" i="31"/>
  <c r="AU50" i="31"/>
  <c r="AN50" i="31"/>
  <c r="AM50" i="31"/>
  <c r="AF50" i="31"/>
  <c r="AE50" i="31"/>
  <c r="Z20" i="31"/>
  <c r="Z25" i="31" s="1"/>
  <c r="Z26" i="31" s="1"/>
  <c r="Z28" i="31" s="1"/>
  <c r="Z12" i="10"/>
  <c r="X62" i="34"/>
  <c r="Y61" i="34" s="1"/>
  <c r="W63" i="34"/>
  <c r="W64" i="34" s="1"/>
  <c r="W77" i="34" s="1"/>
  <c r="W80" i="34" s="1"/>
  <c r="W81" i="34" s="1"/>
  <c r="U87" i="31"/>
  <c r="U66" i="31" s="1"/>
  <c r="U76" i="31" s="1"/>
  <c r="U77" i="31" s="1"/>
  <c r="U80" i="31" s="1"/>
  <c r="U81" i="31" s="1"/>
  <c r="U30" i="10"/>
  <c r="U14" i="10" s="1"/>
  <c r="U24" i="10" s="1"/>
  <c r="D58" i="20"/>
  <c r="Y12" i="20"/>
  <c r="X62" i="31"/>
  <c r="Y61" i="31" s="1"/>
  <c r="W63" i="31"/>
  <c r="W64" i="31" s="1"/>
  <c r="X63" i="34" l="1"/>
  <c r="X64" i="34" s="1"/>
  <c r="X77" i="34" s="1"/>
  <c r="X80" i="34" s="1"/>
  <c r="X81" i="34" s="1"/>
  <c r="AA20" i="31"/>
  <c r="AA25" i="31" s="1"/>
  <c r="AA26" i="31" s="1"/>
  <c r="AA28" i="31" s="1"/>
  <c r="AA12" i="10"/>
  <c r="Z29" i="31"/>
  <c r="AX51" i="31"/>
  <c r="AP51" i="31"/>
  <c r="AH51" i="31"/>
  <c r="BC51" i="31"/>
  <c r="AU51" i="31"/>
  <c r="AM51" i="31"/>
  <c r="AE51" i="31"/>
  <c r="BB51" i="31"/>
  <c r="AT51" i="31"/>
  <c r="AL51" i="31"/>
  <c r="AD51" i="31"/>
  <c r="AY51" i="31"/>
  <c r="AQ51" i="31"/>
  <c r="AI51" i="31"/>
  <c r="AA51" i="31"/>
  <c r="AA60" i="31" s="1"/>
  <c r="BD51" i="31"/>
  <c r="AN51" i="31"/>
  <c r="BA51" i="31"/>
  <c r="AK51" i="31"/>
  <c r="AZ51" i="31"/>
  <c r="AJ51" i="31"/>
  <c r="AW51" i="31"/>
  <c r="AG51" i="31"/>
  <c r="AV51" i="31"/>
  <c r="AF51" i="31"/>
  <c r="AS51" i="31"/>
  <c r="AC51" i="31"/>
  <c r="AR51" i="31"/>
  <c r="AB51" i="31"/>
  <c r="AO51" i="31"/>
  <c r="Y62" i="34"/>
  <c r="Z61" i="34" s="1"/>
  <c r="D59" i="20"/>
  <c r="Z12" i="20"/>
  <c r="V30" i="10"/>
  <c r="V14" i="10" s="1"/>
  <c r="V24" i="10" s="1"/>
  <c r="V87" i="31"/>
  <c r="V66" i="31" s="1"/>
  <c r="V76" i="31" s="1"/>
  <c r="V77" i="31" s="1"/>
  <c r="V80" i="31" s="1"/>
  <c r="V81" i="31" s="1"/>
  <c r="Y62" i="31"/>
  <c r="Z61" i="31" s="1"/>
  <c r="X63" i="31"/>
  <c r="X64" i="31" s="1"/>
  <c r="AB20" i="31" l="1"/>
  <c r="AB25" i="31" s="1"/>
  <c r="AB26" i="31" s="1"/>
  <c r="AB28" i="31" s="1"/>
  <c r="AB12" i="10"/>
  <c r="AA29" i="31"/>
  <c r="BC52" i="31"/>
  <c r="AU52" i="31"/>
  <c r="AM52" i="31"/>
  <c r="AE52" i="31"/>
  <c r="AZ52" i="31"/>
  <c r="AR52" i="31"/>
  <c r="AJ52" i="31"/>
  <c r="AB52" i="31"/>
  <c r="AB60" i="31" s="1"/>
  <c r="AY52" i="31"/>
  <c r="AQ52" i="31"/>
  <c r="AI52" i="31"/>
  <c r="BD52" i="31"/>
  <c r="AV52" i="31"/>
  <c r="AN52" i="31"/>
  <c r="AF52" i="31"/>
  <c r="AO52" i="31"/>
  <c r="BB52" i="31"/>
  <c r="AL52" i="31"/>
  <c r="AW52" i="31"/>
  <c r="AG52" i="31"/>
  <c r="AT52" i="31"/>
  <c r="AD52" i="31"/>
  <c r="AC52" i="31"/>
  <c r="BA52" i="31"/>
  <c r="AX52" i="31"/>
  <c r="AS52" i="31"/>
  <c r="AP52" i="31"/>
  <c r="AK52" i="31"/>
  <c r="AH52" i="31"/>
  <c r="Z62" i="34"/>
  <c r="AA61" i="34" s="1"/>
  <c r="Y63" i="34"/>
  <c r="Y64" i="34" s="1"/>
  <c r="Y77" i="34" s="1"/>
  <c r="Y80" i="34" s="1"/>
  <c r="Y81" i="34" s="1"/>
  <c r="D60" i="20"/>
  <c r="AA12" i="20"/>
  <c r="W87" i="31"/>
  <c r="W66" i="31" s="1"/>
  <c r="W76" i="31" s="1"/>
  <c r="W77" i="31" s="1"/>
  <c r="W80" i="31" s="1"/>
  <c r="W81" i="31" s="1"/>
  <c r="W30" i="10"/>
  <c r="W14" i="10" s="1"/>
  <c r="W24" i="10" s="1"/>
  <c r="Z62" i="31"/>
  <c r="AA61" i="31" s="1"/>
  <c r="Y63" i="31"/>
  <c r="Y64" i="31" s="1"/>
  <c r="Z63" i="34" l="1"/>
  <c r="Z64" i="34" s="1"/>
  <c r="Z77" i="34" s="1"/>
  <c r="Z80" i="34" s="1"/>
  <c r="Z81" i="34" s="1"/>
  <c r="AC20" i="31"/>
  <c r="AC25" i="31" s="1"/>
  <c r="AC26" i="31" s="1"/>
  <c r="AC28" i="31" s="1"/>
  <c r="AC12" i="10"/>
  <c r="AB29" i="31"/>
  <c r="AW53" i="31"/>
  <c r="AO53" i="31"/>
  <c r="AG53" i="31"/>
  <c r="BB53" i="31"/>
  <c r="AT53" i="31"/>
  <c r="AL53" i="31"/>
  <c r="AD53" i="31"/>
  <c r="BA53" i="31"/>
  <c r="AS53" i="31"/>
  <c r="AK53" i="31"/>
  <c r="AC53" i="31"/>
  <c r="AC60" i="31" s="1"/>
  <c r="AX53" i="31"/>
  <c r="AP53" i="31"/>
  <c r="AH53" i="31"/>
  <c r="AU53" i="31"/>
  <c r="AE53" i="31"/>
  <c r="AR53" i="31"/>
  <c r="AQ53" i="31"/>
  <c r="BD53" i="31"/>
  <c r="AN53" i="31"/>
  <c r="BC53" i="31"/>
  <c r="AM53" i="31"/>
  <c r="AZ53" i="31"/>
  <c r="AJ53" i="31"/>
  <c r="AY53" i="31"/>
  <c r="AI53" i="31"/>
  <c r="AV53" i="31"/>
  <c r="AF53" i="31"/>
  <c r="AA62" i="34"/>
  <c r="AB61" i="34" s="1"/>
  <c r="D61" i="20"/>
  <c r="AB12" i="20"/>
  <c r="X30" i="10"/>
  <c r="X14" i="10" s="1"/>
  <c r="X24" i="10" s="1"/>
  <c r="X87" i="31"/>
  <c r="X66" i="31" s="1"/>
  <c r="X76" i="31" s="1"/>
  <c r="X77" i="31" s="1"/>
  <c r="X80" i="31" s="1"/>
  <c r="X81" i="31" s="1"/>
  <c r="AA62" i="31"/>
  <c r="AB61" i="31" s="1"/>
  <c r="Z63" i="31"/>
  <c r="Z64" i="31" s="1"/>
  <c r="AD20" i="31" l="1"/>
  <c r="AD25" i="31" s="1"/>
  <c r="AD26" i="31" s="1"/>
  <c r="AD28" i="31" s="1"/>
  <c r="AD12" i="10"/>
  <c r="AC29" i="31"/>
  <c r="AX54" i="31"/>
  <c r="AP54" i="31"/>
  <c r="AH54" i="31"/>
  <c r="BA54" i="31"/>
  <c r="AS54" i="31"/>
  <c r="AK54" i="31"/>
  <c r="BB54" i="31"/>
  <c r="AT54" i="31"/>
  <c r="AL54" i="31"/>
  <c r="AD54" i="31"/>
  <c r="AD60" i="31" s="1"/>
  <c r="AW54" i="31"/>
  <c r="AO54" i="31"/>
  <c r="AG54" i="31"/>
  <c r="AZ54" i="31"/>
  <c r="AJ54" i="31"/>
  <c r="AU54" i="31"/>
  <c r="AE54" i="31"/>
  <c r="AR54" i="31"/>
  <c r="BC54" i="31"/>
  <c r="AM54" i="31"/>
  <c r="AN54" i="31"/>
  <c r="AI54" i="31"/>
  <c r="AF54" i="31"/>
  <c r="BD54" i="31"/>
  <c r="AY54" i="31"/>
  <c r="AV54" i="31"/>
  <c r="AQ54" i="31"/>
  <c r="AB62" i="34"/>
  <c r="AC61" i="34" s="1"/>
  <c r="AA63" i="34"/>
  <c r="AA64" i="34" s="1"/>
  <c r="AA77" i="34" s="1"/>
  <c r="AA80" i="34" s="1"/>
  <c r="AA81" i="34" s="1"/>
  <c r="D62" i="20"/>
  <c r="AC12" i="20"/>
  <c r="Y87" i="31"/>
  <c r="Y66" i="31" s="1"/>
  <c r="Y76" i="31" s="1"/>
  <c r="Y77" i="31" s="1"/>
  <c r="Y80" i="31" s="1"/>
  <c r="Y81" i="31" s="1"/>
  <c r="Y30" i="10"/>
  <c r="Y14" i="10" s="1"/>
  <c r="Y24" i="10" s="1"/>
  <c r="AB62" i="31"/>
  <c r="AC61" i="31" s="1"/>
  <c r="AA63" i="31"/>
  <c r="AA64" i="31" s="1"/>
  <c r="AB63" i="34" l="1"/>
  <c r="AB64" i="34" s="1"/>
  <c r="AB77" i="34" s="1"/>
  <c r="AB80" i="34" s="1"/>
  <c r="AB81" i="34" s="1"/>
  <c r="C5" i="34" s="1"/>
  <c r="H30" i="29" s="1"/>
  <c r="AE20" i="31"/>
  <c r="AE25" i="31" s="1"/>
  <c r="AE26" i="31" s="1"/>
  <c r="AE28" i="31" s="1"/>
  <c r="AE12" i="10"/>
  <c r="AD29" i="31"/>
  <c r="AZ55" i="31"/>
  <c r="BD55" i="31"/>
  <c r="AT55" i="31"/>
  <c r="AL55" i="31"/>
  <c r="BC55" i="31"/>
  <c r="AU55" i="31"/>
  <c r="AM55" i="31"/>
  <c r="AE55" i="31"/>
  <c r="AE60" i="31" s="1"/>
  <c r="AX55" i="31"/>
  <c r="AP55" i="31"/>
  <c r="AH55" i="31"/>
  <c r="AY55" i="31"/>
  <c r="AQ55" i="31"/>
  <c r="AI55" i="31"/>
  <c r="AR55" i="31"/>
  <c r="BA55" i="31"/>
  <c r="AK55" i="31"/>
  <c r="AN55" i="31"/>
  <c r="AW55" i="31"/>
  <c r="AG55" i="31"/>
  <c r="BB55" i="31"/>
  <c r="AJ55" i="31"/>
  <c r="AS55" i="31"/>
  <c r="AV55" i="31"/>
  <c r="AF55" i="31"/>
  <c r="AO55" i="31"/>
  <c r="AC62" i="34"/>
  <c r="AD61" i="34" s="1"/>
  <c r="D63" i="20"/>
  <c r="AD12" i="20"/>
  <c r="Z30" i="10"/>
  <c r="Z14" i="10" s="1"/>
  <c r="Z24" i="10" s="1"/>
  <c r="Z87" i="31"/>
  <c r="Z66" i="31" s="1"/>
  <c r="Z76" i="31" s="1"/>
  <c r="Z77" i="31" s="1"/>
  <c r="Z80" i="31" s="1"/>
  <c r="Z81" i="31" s="1"/>
  <c r="AC62" i="31"/>
  <c r="AD61" i="31" s="1"/>
  <c r="AB63" i="31"/>
  <c r="AB64" i="31" s="1"/>
  <c r="AE29" i="31" l="1"/>
  <c r="BC56" i="31"/>
  <c r="AU56" i="31"/>
  <c r="AM56" i="31"/>
  <c r="BD56" i="31"/>
  <c r="AV56" i="31"/>
  <c r="AN56" i="31"/>
  <c r="AF56" i="31"/>
  <c r="AF60" i="31" s="1"/>
  <c r="AY56" i="31"/>
  <c r="AQ56" i="31"/>
  <c r="AI56" i="31"/>
  <c r="AZ56" i="31"/>
  <c r="AR56" i="31"/>
  <c r="AJ56" i="31"/>
  <c r="AW56" i="31"/>
  <c r="AG56" i="31"/>
  <c r="AP56" i="31"/>
  <c r="AO56" i="31"/>
  <c r="AX56" i="31"/>
  <c r="AH56" i="31"/>
  <c r="BA56" i="31"/>
  <c r="AT56" i="31"/>
  <c r="AS56" i="31"/>
  <c r="AL56" i="31"/>
  <c r="AK56" i="31"/>
  <c r="BB56" i="31"/>
  <c r="AF20" i="31"/>
  <c r="AF25" i="31" s="1"/>
  <c r="AF26" i="31" s="1"/>
  <c r="AF28" i="31" s="1"/>
  <c r="AF12" i="10"/>
  <c r="AC63" i="34"/>
  <c r="AC64" i="34" s="1"/>
  <c r="AC77" i="34" s="1"/>
  <c r="AC80" i="34" s="1"/>
  <c r="AC81" i="34" s="1"/>
  <c r="AD62" i="34"/>
  <c r="AE61" i="34" s="1"/>
  <c r="D64" i="20"/>
  <c r="AE12" i="20"/>
  <c r="AA87" i="31"/>
  <c r="AA66" i="31" s="1"/>
  <c r="AA76" i="31" s="1"/>
  <c r="AA77" i="31" s="1"/>
  <c r="AA80" i="31" s="1"/>
  <c r="AA81" i="31" s="1"/>
  <c r="C4" i="31" s="1"/>
  <c r="G29" i="29" s="1"/>
  <c r="AA30" i="10"/>
  <c r="AA14" i="10" s="1"/>
  <c r="AA24" i="10" s="1"/>
  <c r="AC63" i="31"/>
  <c r="AC64" i="31" s="1"/>
  <c r="AD62" i="31"/>
  <c r="AE61" i="31" s="1"/>
  <c r="AF29" i="31" l="1"/>
  <c r="AY57" i="31"/>
  <c r="AQ57" i="31"/>
  <c r="AI57" i="31"/>
  <c r="AZ57" i="31"/>
  <c r="AR57" i="31"/>
  <c r="AJ57" i="31"/>
  <c r="BC57" i="31"/>
  <c r="AW57" i="31"/>
  <c r="AM57" i="31"/>
  <c r="BB57" i="31"/>
  <c r="AP57" i="31"/>
  <c r="AS57" i="31"/>
  <c r="AG57" i="31"/>
  <c r="AG60" i="31" s="1"/>
  <c r="AV57" i="31"/>
  <c r="AL57" i="31"/>
  <c r="AK57" i="31"/>
  <c r="AN57" i="31"/>
  <c r="BA57" i="31"/>
  <c r="BD57" i="31"/>
  <c r="AH57" i="31"/>
  <c r="AU57" i="31"/>
  <c r="AX57" i="31"/>
  <c r="AO57" i="31"/>
  <c r="AT57" i="31"/>
  <c r="AG20" i="31"/>
  <c r="AG25" i="31" s="1"/>
  <c r="AG26" i="31" s="1"/>
  <c r="AG28" i="31" s="1"/>
  <c r="AG12" i="10"/>
  <c r="AE62" i="34"/>
  <c r="AF61" i="34" s="1"/>
  <c r="AD63" i="34"/>
  <c r="AD64" i="34" s="1"/>
  <c r="AD77" i="34" s="1"/>
  <c r="AD80" i="34" s="1"/>
  <c r="AD81" i="34" s="1"/>
  <c r="D65" i="20"/>
  <c r="AF12" i="20"/>
  <c r="AB30" i="10"/>
  <c r="AB14" i="10" s="1"/>
  <c r="AB24" i="10" s="1"/>
  <c r="AB87" i="31"/>
  <c r="AB66" i="31" s="1"/>
  <c r="AB76" i="31" s="1"/>
  <c r="AB77" i="31" s="1"/>
  <c r="AB80" i="31" s="1"/>
  <c r="AB81" i="31" s="1"/>
  <c r="AE62" i="31"/>
  <c r="AF61" i="31" s="1"/>
  <c r="AD63" i="31"/>
  <c r="AD64" i="31" s="1"/>
  <c r="AE63" i="34" l="1"/>
  <c r="AE64" i="34" s="1"/>
  <c r="AE77" i="34" s="1"/>
  <c r="AE80" i="34" s="1"/>
  <c r="AE81" i="34" s="1"/>
  <c r="AG29" i="31"/>
  <c r="AX58" i="31"/>
  <c r="AP58" i="31"/>
  <c r="AH58" i="31"/>
  <c r="AH60" i="31" s="1"/>
  <c r="AW58" i="31"/>
  <c r="AO58" i="31"/>
  <c r="BB58" i="31"/>
  <c r="AT58" i="31"/>
  <c r="AL58" i="31"/>
  <c r="BA58" i="31"/>
  <c r="AS58" i="31"/>
  <c r="AK58" i="31"/>
  <c r="AZ58" i="31"/>
  <c r="AJ58" i="31"/>
  <c r="AQ58" i="31"/>
  <c r="AR58" i="31"/>
  <c r="AY58" i="31"/>
  <c r="AI58" i="31"/>
  <c r="AN58" i="31"/>
  <c r="BC58" i="31"/>
  <c r="BD58" i="31"/>
  <c r="AU58" i="31"/>
  <c r="AV58" i="31"/>
  <c r="AM58" i="31"/>
  <c r="AH20" i="31"/>
  <c r="AH25" i="31" s="1"/>
  <c r="AH26" i="31" s="1"/>
  <c r="AH28" i="31" s="1"/>
  <c r="AH12" i="10"/>
  <c r="AF62" i="34"/>
  <c r="AG61" i="34" s="1"/>
  <c r="D66" i="20"/>
  <c r="AG12" i="20"/>
  <c r="AC87" i="31"/>
  <c r="AC66" i="31" s="1"/>
  <c r="AC76" i="31" s="1"/>
  <c r="AC77" i="31" s="1"/>
  <c r="AC80" i="31" s="1"/>
  <c r="AC81" i="31" s="1"/>
  <c r="AC30" i="10"/>
  <c r="AC14" i="10" s="1"/>
  <c r="AC24" i="10" s="1"/>
  <c r="AF62" i="31"/>
  <c r="AG61" i="31" s="1"/>
  <c r="AE63" i="31"/>
  <c r="AE64" i="31" s="1"/>
  <c r="AI20" i="31" l="1"/>
  <c r="AI25" i="31" s="1"/>
  <c r="AI26" i="31" s="1"/>
  <c r="AI28" i="31" s="1"/>
  <c r="AI29" i="31" s="1"/>
  <c r="AI12" i="10"/>
  <c r="AH29" i="31"/>
  <c r="BD59" i="31"/>
  <c r="BD60" i="31" s="1"/>
  <c r="AV59" i="31"/>
  <c r="AV60" i="31" s="1"/>
  <c r="AN59" i="31"/>
  <c r="AN60" i="31" s="1"/>
  <c r="BA59" i="31"/>
  <c r="BA60" i="31" s="1"/>
  <c r="AS59" i="31"/>
  <c r="AS60" i="31" s="1"/>
  <c r="AK59" i="31"/>
  <c r="AK60" i="31" s="1"/>
  <c r="AZ59" i="31"/>
  <c r="AZ60" i="31" s="1"/>
  <c r="AR59" i="31"/>
  <c r="AR60" i="31" s="1"/>
  <c r="AJ59" i="31"/>
  <c r="AJ60" i="31" s="1"/>
  <c r="AW59" i="31"/>
  <c r="AW60" i="31" s="1"/>
  <c r="AO59" i="31"/>
  <c r="AO60" i="31" s="1"/>
  <c r="BB59" i="31"/>
  <c r="BB60" i="31" s="1"/>
  <c r="AL59" i="31"/>
  <c r="AL60" i="31" s="1"/>
  <c r="AQ59" i="31"/>
  <c r="AQ60" i="31" s="1"/>
  <c r="AT59" i="31"/>
  <c r="AT60" i="31" s="1"/>
  <c r="AY59" i="31"/>
  <c r="AY60" i="31" s="1"/>
  <c r="AI59" i="31"/>
  <c r="AI60" i="31" s="1"/>
  <c r="AX59" i="31"/>
  <c r="AX60" i="31" s="1"/>
  <c r="AM59" i="31"/>
  <c r="AM60" i="31" s="1"/>
  <c r="AP59" i="31"/>
  <c r="AP60" i="31" s="1"/>
  <c r="BC59" i="31"/>
  <c r="BC60" i="31" s="1"/>
  <c r="AU59" i="31"/>
  <c r="AU60" i="31" s="1"/>
  <c r="AG62" i="34"/>
  <c r="AH61" i="34" s="1"/>
  <c r="AF63" i="34"/>
  <c r="AF64" i="34" s="1"/>
  <c r="AF77" i="34" s="1"/>
  <c r="AF80" i="34" s="1"/>
  <c r="AF81" i="34" s="1"/>
  <c r="D67" i="20"/>
  <c r="AH12" i="20"/>
  <c r="AD30" i="10"/>
  <c r="AD14" i="10" s="1"/>
  <c r="AD24" i="10" s="1"/>
  <c r="AD87" i="31"/>
  <c r="AD66" i="31" s="1"/>
  <c r="AD76" i="31" s="1"/>
  <c r="AD77" i="31" s="1"/>
  <c r="AD80" i="31" s="1"/>
  <c r="AD81" i="31" s="1"/>
  <c r="AG62" i="31"/>
  <c r="AH61" i="31" s="1"/>
  <c r="AF63" i="31"/>
  <c r="AF64" i="31" s="1"/>
  <c r="AJ20" i="31" l="1"/>
  <c r="AJ25" i="31" s="1"/>
  <c r="AJ26" i="31" s="1"/>
  <c r="AJ28" i="31" s="1"/>
  <c r="AJ29" i="31" s="1"/>
  <c r="AJ12" i="10"/>
  <c r="AH62" i="34"/>
  <c r="AI61" i="34" s="1"/>
  <c r="AG63" i="34"/>
  <c r="AG64" i="34" s="1"/>
  <c r="AG77" i="34" s="1"/>
  <c r="AG80" i="34" s="1"/>
  <c r="AG81" i="34" s="1"/>
  <c r="D68" i="20"/>
  <c r="AI12" i="20"/>
  <c r="AE87" i="31"/>
  <c r="AE66" i="31" s="1"/>
  <c r="AE76" i="31" s="1"/>
  <c r="AE77" i="31" s="1"/>
  <c r="AE80" i="31" s="1"/>
  <c r="AE81" i="31" s="1"/>
  <c r="AE30" i="10"/>
  <c r="AE14" i="10" s="1"/>
  <c r="AE24" i="10" s="1"/>
  <c r="AH62" i="31"/>
  <c r="AI61" i="31" s="1"/>
  <c r="AG63" i="31"/>
  <c r="AG64" i="31" s="1"/>
  <c r="AK20" i="31" l="1"/>
  <c r="AK25" i="31" s="1"/>
  <c r="AK26" i="31" s="1"/>
  <c r="AK12" i="10"/>
  <c r="AI62" i="34"/>
  <c r="AJ61" i="34" s="1"/>
  <c r="AH63" i="34"/>
  <c r="AH64" i="34" s="1"/>
  <c r="AH77" i="34" s="1"/>
  <c r="AH80" i="34" s="1"/>
  <c r="AH81" i="34" s="1"/>
  <c r="D69" i="20"/>
  <c r="AJ12" i="20"/>
  <c r="AF30" i="10"/>
  <c r="AF14" i="10" s="1"/>
  <c r="AF24" i="10" s="1"/>
  <c r="AF87" i="31"/>
  <c r="AF66" i="31" s="1"/>
  <c r="AF76" i="31" s="1"/>
  <c r="AF77" i="31" s="1"/>
  <c r="AF80" i="31" s="1"/>
  <c r="AF81" i="31" s="1"/>
  <c r="AI62" i="31"/>
  <c r="AJ61" i="31" s="1"/>
  <c r="AH63" i="31"/>
  <c r="AH64" i="31" s="1"/>
  <c r="AL20" i="31" l="1"/>
  <c r="AL25" i="31" s="1"/>
  <c r="AL26" i="31" s="1"/>
  <c r="AL28" i="31" s="1"/>
  <c r="AL29" i="31" s="1"/>
  <c r="AL12" i="10"/>
  <c r="AK28" i="31"/>
  <c r="AK29" i="31" s="1"/>
  <c r="AJ62" i="34"/>
  <c r="AK61" i="34" s="1"/>
  <c r="AI63" i="34"/>
  <c r="AI64" i="34" s="1"/>
  <c r="AI77" i="34" s="1"/>
  <c r="AI80" i="34" s="1"/>
  <c r="AI81" i="34" s="1"/>
  <c r="D70" i="20"/>
  <c r="AK12" i="20"/>
  <c r="AG87" i="31"/>
  <c r="AG66" i="31" s="1"/>
  <c r="AG76" i="31" s="1"/>
  <c r="AG77" i="31" s="1"/>
  <c r="AG80" i="31" s="1"/>
  <c r="AG81" i="31" s="1"/>
  <c r="AG30" i="10"/>
  <c r="AG14" i="10" s="1"/>
  <c r="AG24" i="10" s="1"/>
  <c r="AJ62" i="31"/>
  <c r="AK61" i="31" s="1"/>
  <c r="AI63" i="31"/>
  <c r="AI64" i="31" s="1"/>
  <c r="AM20" i="31" l="1"/>
  <c r="AM25" i="31" s="1"/>
  <c r="AM26" i="31" s="1"/>
  <c r="AM28" i="31" s="1"/>
  <c r="AM29" i="31" s="1"/>
  <c r="AM12" i="10"/>
  <c r="AK62" i="34"/>
  <c r="AL61" i="34" s="1"/>
  <c r="AJ63" i="34"/>
  <c r="AJ64" i="34" s="1"/>
  <c r="AJ77" i="34" s="1"/>
  <c r="AJ80" i="34" s="1"/>
  <c r="AJ81" i="34" s="1"/>
  <c r="D71" i="20"/>
  <c r="AL12" i="20"/>
  <c r="AH30" i="10"/>
  <c r="AH14" i="10" s="1"/>
  <c r="AH24" i="10" s="1"/>
  <c r="AH87" i="31"/>
  <c r="AH66" i="31" s="1"/>
  <c r="AH76" i="31" s="1"/>
  <c r="AH77" i="31" s="1"/>
  <c r="AH80" i="31" s="1"/>
  <c r="AH81" i="31" s="1"/>
  <c r="AK62" i="31"/>
  <c r="AL61" i="31" s="1"/>
  <c r="AJ63" i="31"/>
  <c r="AJ64" i="31" s="1"/>
  <c r="AN20" i="31" l="1"/>
  <c r="AN25" i="31" s="1"/>
  <c r="AN26" i="31" s="1"/>
  <c r="AN28" i="31" s="1"/>
  <c r="AN29" i="31" s="1"/>
  <c r="AN12" i="10"/>
  <c r="C6" i="34"/>
  <c r="I30" i="29" s="1"/>
  <c r="AL62" i="34"/>
  <c r="AM61" i="34" s="1"/>
  <c r="AK63" i="34"/>
  <c r="AK64" i="34" s="1"/>
  <c r="AK77" i="34" s="1"/>
  <c r="AK80" i="34" s="1"/>
  <c r="AK81" i="34" s="1"/>
  <c r="D72" i="20"/>
  <c r="AM12" i="20"/>
  <c r="AI87" i="31"/>
  <c r="AI66" i="31" s="1"/>
  <c r="AI76" i="31" s="1"/>
  <c r="AI77" i="31" s="1"/>
  <c r="AI80" i="31" s="1"/>
  <c r="AI81" i="31" s="1"/>
  <c r="C5" i="31" s="1"/>
  <c r="H29" i="29" s="1"/>
  <c r="AI30" i="10"/>
  <c r="AI14" i="10" s="1"/>
  <c r="AI24" i="10" s="1"/>
  <c r="AK63" i="31"/>
  <c r="AK64" i="31" s="1"/>
  <c r="AL62" i="31"/>
  <c r="AM61" i="31" s="1"/>
  <c r="AO20" i="31" l="1"/>
  <c r="AO25" i="31" s="1"/>
  <c r="AO26" i="31" s="1"/>
  <c r="AO12" i="10"/>
  <c r="AM62" i="34"/>
  <c r="AN61" i="34" s="1"/>
  <c r="AL63" i="34"/>
  <c r="AL64" i="34" s="1"/>
  <c r="AL77" i="34" s="1"/>
  <c r="AL80" i="34" s="1"/>
  <c r="AL81" i="34" s="1"/>
  <c r="D73" i="20"/>
  <c r="AN12" i="20"/>
  <c r="AJ30" i="10"/>
  <c r="AJ14" i="10" s="1"/>
  <c r="AJ24" i="10" s="1"/>
  <c r="AJ87" i="31"/>
  <c r="AJ66" i="31" s="1"/>
  <c r="AJ76" i="31" s="1"/>
  <c r="AJ77" i="31" s="1"/>
  <c r="AJ80" i="31" s="1"/>
  <c r="AJ81" i="31" s="1"/>
  <c r="AM62" i="31"/>
  <c r="AN61" i="31" s="1"/>
  <c r="AL63" i="31"/>
  <c r="AL64" i="31" s="1"/>
  <c r="AP20" i="31" l="1"/>
  <c r="AP25" i="31" s="1"/>
  <c r="AP26" i="31" s="1"/>
  <c r="AP28" i="31" s="1"/>
  <c r="AP29" i="31" s="1"/>
  <c r="AP12" i="10"/>
  <c r="AO28" i="31"/>
  <c r="AO29" i="31" s="1"/>
  <c r="AM63" i="34"/>
  <c r="AM64" i="34" s="1"/>
  <c r="AM77" i="34" s="1"/>
  <c r="AM80" i="34" s="1"/>
  <c r="AM81" i="34" s="1"/>
  <c r="AN62" i="34"/>
  <c r="AO61" i="34" s="1"/>
  <c r="D75" i="20"/>
  <c r="AO12" i="20"/>
  <c r="AK87" i="31"/>
  <c r="AK66" i="31" s="1"/>
  <c r="AK76" i="31" s="1"/>
  <c r="AK77" i="31" s="1"/>
  <c r="AK80" i="31" s="1"/>
  <c r="AK81" i="31" s="1"/>
  <c r="AK30" i="10"/>
  <c r="AK14" i="10" s="1"/>
  <c r="AK24" i="10" s="1"/>
  <c r="AN62" i="31"/>
  <c r="AO61" i="31" s="1"/>
  <c r="AM63" i="31"/>
  <c r="AM64" i="31" s="1"/>
  <c r="AM77" i="31" s="1"/>
  <c r="AM80" i="31" s="1"/>
  <c r="AQ20" i="31" l="1"/>
  <c r="AQ25" i="31" s="1"/>
  <c r="AQ26" i="31" s="1"/>
  <c r="AQ28" i="31" s="1"/>
  <c r="AQ29" i="31" s="1"/>
  <c r="AQ12" i="10"/>
  <c r="AN63" i="34"/>
  <c r="AN64" i="34" s="1"/>
  <c r="AN77" i="34" s="1"/>
  <c r="AN80" i="34" s="1"/>
  <c r="AN81" i="34" s="1"/>
  <c r="AO62" i="34"/>
  <c r="AP61" i="34" s="1"/>
  <c r="AL30" i="10"/>
  <c r="AL14" i="10" s="1"/>
  <c r="AL24" i="10" s="1"/>
  <c r="AL87" i="31"/>
  <c r="AL66" i="31" s="1"/>
  <c r="AL76" i="31" s="1"/>
  <c r="AL77" i="31" s="1"/>
  <c r="AL80" i="31" s="1"/>
  <c r="AL81" i="31" s="1"/>
  <c r="AM81" i="31" s="1"/>
  <c r="AO62" i="31"/>
  <c r="AP61" i="31" s="1"/>
  <c r="AN63" i="31"/>
  <c r="AN64" i="31" s="1"/>
  <c r="AN77" i="31" s="1"/>
  <c r="AN80" i="31" s="1"/>
  <c r="AR20" i="31" l="1"/>
  <c r="AR25" i="31" s="1"/>
  <c r="AR26" i="31" s="1"/>
  <c r="AR28" i="31" s="1"/>
  <c r="AR29" i="31" s="1"/>
  <c r="AR12" i="10"/>
  <c r="AP62" i="34"/>
  <c r="AQ61" i="34" s="1"/>
  <c r="AO63" i="34"/>
  <c r="AO64" i="34" s="1"/>
  <c r="AO77" i="34" s="1"/>
  <c r="AO80" i="34" s="1"/>
  <c r="AO81" i="34" s="1"/>
  <c r="AN81" i="31"/>
  <c r="AP62" i="31"/>
  <c r="AQ61" i="31" s="1"/>
  <c r="AO63" i="31"/>
  <c r="AO64" i="31" s="1"/>
  <c r="AO77" i="31" s="1"/>
  <c r="AO80" i="31" s="1"/>
  <c r="AP63" i="34" l="1"/>
  <c r="AP64" i="34" s="1"/>
  <c r="AP77" i="34" s="1"/>
  <c r="AP80" i="34" s="1"/>
  <c r="AP81" i="34" s="1"/>
  <c r="AS20" i="31"/>
  <c r="AS25" i="31" s="1"/>
  <c r="AS26" i="31" s="1"/>
  <c r="AS12" i="10"/>
  <c r="AQ62" i="34"/>
  <c r="AR61" i="34" s="1"/>
  <c r="AO81" i="31"/>
  <c r="AQ62" i="31"/>
  <c r="AR61" i="31" s="1"/>
  <c r="AP63" i="31"/>
  <c r="AP64" i="31" s="1"/>
  <c r="AP77" i="31" s="1"/>
  <c r="AP80" i="31" s="1"/>
  <c r="AS28" i="31" l="1"/>
  <c r="AS29" i="31" s="1"/>
  <c r="AT20" i="31"/>
  <c r="AT25" i="31" s="1"/>
  <c r="AT26" i="31" s="1"/>
  <c r="AT28" i="31" s="1"/>
  <c r="AT29" i="31" s="1"/>
  <c r="AT12" i="10"/>
  <c r="AR62" i="34"/>
  <c r="AS61" i="34" s="1"/>
  <c r="AQ63" i="34"/>
  <c r="AQ64" i="34" s="1"/>
  <c r="AQ77" i="34" s="1"/>
  <c r="AQ80" i="34" s="1"/>
  <c r="AQ81" i="34" s="1"/>
  <c r="AP81" i="31"/>
  <c r="AR62" i="31"/>
  <c r="AS61" i="31" s="1"/>
  <c r="AQ63" i="31"/>
  <c r="AQ64" i="31" s="1"/>
  <c r="AQ77" i="31" s="1"/>
  <c r="AQ80" i="31" s="1"/>
  <c r="AR63" i="34" l="1"/>
  <c r="AR64" i="34" s="1"/>
  <c r="AR77" i="34" s="1"/>
  <c r="AR80" i="34" s="1"/>
  <c r="AR81" i="34" s="1"/>
  <c r="AU20" i="31"/>
  <c r="AU25" i="31" s="1"/>
  <c r="AU26" i="31" s="1"/>
  <c r="AU28" i="31" s="1"/>
  <c r="AU29" i="31" s="1"/>
  <c r="AU12" i="10"/>
  <c r="AS62" i="34"/>
  <c r="AT61" i="34" s="1"/>
  <c r="AQ81" i="31"/>
  <c r="C6" i="31" s="1"/>
  <c r="I29" i="29" s="1"/>
  <c r="AS62" i="31"/>
  <c r="AT61" i="31" s="1"/>
  <c r="AR63" i="31"/>
  <c r="AR64" i="31" s="1"/>
  <c r="AR77" i="31" s="1"/>
  <c r="AR80" i="31" s="1"/>
  <c r="AV20" i="31" l="1"/>
  <c r="AV25" i="31" s="1"/>
  <c r="AV26" i="31" s="1"/>
  <c r="AV28" i="31" s="1"/>
  <c r="AV29" i="31" s="1"/>
  <c r="AV12" i="10"/>
  <c r="AT62" i="34"/>
  <c r="AU61" i="34" s="1"/>
  <c r="AS63" i="34"/>
  <c r="AS64" i="34" s="1"/>
  <c r="AS77" i="34" s="1"/>
  <c r="AS80" i="34" s="1"/>
  <c r="AS81" i="34" s="1"/>
  <c r="AR81" i="31"/>
  <c r="AS63" i="31"/>
  <c r="AS64" i="31" s="1"/>
  <c r="AS77" i="31" s="1"/>
  <c r="AS80" i="31" s="1"/>
  <c r="AT62" i="31"/>
  <c r="AU61" i="31" s="1"/>
  <c r="AT63" i="34" l="1"/>
  <c r="AT64" i="34" s="1"/>
  <c r="AT77" i="34" s="1"/>
  <c r="AT80" i="34" s="1"/>
  <c r="AT81" i="34" s="1"/>
  <c r="AW20" i="31"/>
  <c r="AW25" i="31" s="1"/>
  <c r="AW26" i="31" s="1"/>
  <c r="AW12" i="10"/>
  <c r="AU62" i="34"/>
  <c r="AV61" i="34" s="1"/>
  <c r="AS81" i="31"/>
  <c r="AU62" i="31"/>
  <c r="AV61" i="31" s="1"/>
  <c r="AT63" i="31"/>
  <c r="AT64" i="31" s="1"/>
  <c r="AT77" i="31" s="1"/>
  <c r="AT80" i="31" s="1"/>
  <c r="AW28" i="31" l="1"/>
  <c r="AW29" i="31" s="1"/>
  <c r="AV62" i="34"/>
  <c r="AW61" i="34" s="1"/>
  <c r="AU63" i="34"/>
  <c r="AU64" i="34" s="1"/>
  <c r="AU77" i="34" s="1"/>
  <c r="AU80" i="34" s="1"/>
  <c r="AU81" i="34" s="1"/>
  <c r="AT81" i="31"/>
  <c r="AV62" i="31"/>
  <c r="AW61" i="31" s="1"/>
  <c r="AU63" i="31"/>
  <c r="AU64" i="31" s="1"/>
  <c r="AU77" i="31" s="1"/>
  <c r="AU80" i="31" s="1"/>
  <c r="AU81" i="31" l="1"/>
  <c r="AV63" i="34"/>
  <c r="AV64" i="34" s="1"/>
  <c r="AV77" i="34" s="1"/>
  <c r="AV80" i="34" s="1"/>
  <c r="AV81" i="34" s="1"/>
  <c r="AW62" i="34"/>
  <c r="AX61" i="34" s="1"/>
  <c r="AW62" i="31"/>
  <c r="AX61" i="31" s="1"/>
  <c r="AV63" i="31"/>
  <c r="AV64" i="31" s="1"/>
  <c r="AV77" i="31" s="1"/>
  <c r="AV80" i="31" s="1"/>
  <c r="AV81" i="31" s="1"/>
  <c r="AX62" i="34" l="1"/>
  <c r="AY61" i="34" s="1"/>
  <c r="AW63" i="34"/>
  <c r="AW64" i="34" s="1"/>
  <c r="AW77" i="34" s="1"/>
  <c r="AW80" i="34" s="1"/>
  <c r="AW81" i="34" s="1"/>
  <c r="AX62" i="31"/>
  <c r="AY61" i="31" s="1"/>
  <c r="AW63" i="31"/>
  <c r="AW64" i="31" s="1"/>
  <c r="AW77" i="31" s="1"/>
  <c r="AW80" i="31" s="1"/>
  <c r="AW81" i="31" s="1"/>
  <c r="AX63" i="34" l="1"/>
  <c r="AX64" i="34" s="1"/>
  <c r="AX77" i="34" s="1"/>
  <c r="AX80" i="34" s="1"/>
  <c r="AX81" i="34" s="1"/>
  <c r="C7" i="34"/>
  <c r="J30" i="29" s="1"/>
  <c r="AY62" i="34"/>
  <c r="AZ61" i="34" s="1"/>
  <c r="AY62" i="31"/>
  <c r="AZ61" i="31" s="1"/>
  <c r="AX63" i="31"/>
  <c r="AX64" i="31" s="1"/>
  <c r="AX77" i="31" s="1"/>
  <c r="AX80" i="31" s="1"/>
  <c r="AX81" i="31" s="1"/>
  <c r="AY63" i="34" l="1"/>
  <c r="AY64" i="34" s="1"/>
  <c r="AY77" i="34" s="1"/>
  <c r="AY80" i="34" s="1"/>
  <c r="AY81" i="34" s="1"/>
  <c r="AZ62" i="34"/>
  <c r="BA61" i="34" s="1"/>
  <c r="AZ62" i="31"/>
  <c r="BA61" i="31" s="1"/>
  <c r="AY63" i="31"/>
  <c r="AY64" i="31" s="1"/>
  <c r="AY77" i="31" s="1"/>
  <c r="AY80" i="31" s="1"/>
  <c r="AY81" i="31" s="1"/>
  <c r="BA62" i="34" l="1"/>
  <c r="BB61" i="34" s="1"/>
  <c r="AZ63" i="34"/>
  <c r="AZ64" i="34" s="1"/>
  <c r="AZ77" i="34" s="1"/>
  <c r="AZ80" i="34" s="1"/>
  <c r="AZ81" i="34" s="1"/>
  <c r="BA62" i="31"/>
  <c r="BB61" i="31" s="1"/>
  <c r="AZ63" i="31"/>
  <c r="AZ64" i="31" s="1"/>
  <c r="AZ77" i="31" s="1"/>
  <c r="AZ80" i="31" s="1"/>
  <c r="AZ81" i="31" s="1"/>
  <c r="BB62" i="34" l="1"/>
  <c r="BC61" i="34" s="1"/>
  <c r="BA63" i="34"/>
  <c r="BA64" i="34" s="1"/>
  <c r="BA77" i="34" s="1"/>
  <c r="BA80" i="34" s="1"/>
  <c r="BA81" i="34" s="1"/>
  <c r="BB62" i="31"/>
  <c r="BC61" i="31" s="1"/>
  <c r="BA63" i="31"/>
  <c r="BA64" i="31" s="1"/>
  <c r="BA77" i="31" s="1"/>
  <c r="BA80" i="31" s="1"/>
  <c r="BA81" i="31" s="1"/>
  <c r="BC62" i="34" l="1"/>
  <c r="BD61" i="34" s="1"/>
  <c r="BB63" i="34"/>
  <c r="BB64" i="34" s="1"/>
  <c r="BB77" i="34" s="1"/>
  <c r="BB80" i="34" s="1"/>
  <c r="BB81" i="34" s="1"/>
  <c r="BC62" i="31"/>
  <c r="BD61" i="31" s="1"/>
  <c r="BB63" i="31"/>
  <c r="BB64" i="31" s="1"/>
  <c r="BB77" i="31" s="1"/>
  <c r="BB80" i="31" s="1"/>
  <c r="BB81" i="31" s="1"/>
  <c r="BD62" i="34" l="1"/>
  <c r="BD63" i="34" s="1"/>
  <c r="BD64" i="34" s="1"/>
  <c r="BD77" i="34" s="1"/>
  <c r="BD80" i="34" s="1"/>
  <c r="BC63" i="34"/>
  <c r="BC64" i="34" s="1"/>
  <c r="BC77" i="34" s="1"/>
  <c r="BC80" i="34" s="1"/>
  <c r="BC81" i="34" s="1"/>
  <c r="BD62" i="31"/>
  <c r="BD63" i="31" s="1"/>
  <c r="BD64" i="31" s="1"/>
  <c r="BD77" i="31" s="1"/>
  <c r="BD80" i="31" s="1"/>
  <c r="BC63" i="31"/>
  <c r="BC64" i="31" s="1"/>
  <c r="BC77" i="31" s="1"/>
  <c r="BC80" i="31" s="1"/>
  <c r="BC81" i="31" s="1"/>
  <c r="BD81" i="34" l="1"/>
  <c r="BD81" i="31"/>
  <c r="C7" i="31" s="1"/>
  <c r="J29" i="29" s="1"/>
</calcChain>
</file>

<file path=xl/sharedStrings.xml><?xml version="1.0" encoding="utf-8"?>
<sst xmlns="http://schemas.openxmlformats.org/spreadsheetml/2006/main" count="867" uniqueCount="358">
  <si>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</si>
  <si>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</si>
  <si>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</si>
  <si>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</si>
  <si>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</si>
  <si>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</si>
  <si>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</si>
  <si>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</si>
  <si>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</si>
  <si>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</si>
  <si>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</si>
  <si>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</si>
  <si>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</si>
  <si>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</si>
  <si>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</si>
  <si>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</si>
  <si>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</si>
  <si>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</si>
  <si>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</si>
  <si>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</si>
  <si>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</si>
  <si>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</si>
  <si>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</si>
  <si>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</si>
  <si>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</si>
  <si>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</si>
  <si>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</si>
  <si>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</si>
  <si>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</si>
  <si>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</si>
  <si>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</si>
  <si>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</si>
  <si>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</si>
  <si>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</si>
  <si>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</si>
  <si>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</si>
  <si>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</si>
  <si>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</si>
  <si>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</si>
  <si>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</si>
  <si>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</si>
  <si>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</si>
  <si>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</si>
  <si>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</si>
  <si>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</si>
  <si>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</si>
  <si>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</si>
  <si>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</si>
  <si>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</si>
  <si>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</si>
  <si>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</si>
  <si>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</si>
  <si>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</si>
  <si>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</si>
  <si>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</si>
  <si>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</si>
  <si>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</si>
  <si>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</si>
  <si>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</si>
  <si>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</si>
  <si>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</si>
  <si>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</si>
  <si>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</si>
  <si>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</si>
  <si>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</si>
  <si>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</si>
  <si>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</si>
  <si>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</si>
  <si>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</si>
  <si>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</si>
  <si>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</si>
  <si>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</si>
  <si>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</si>
  <si>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</si>
  <si>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</si>
  <si>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</si>
  <si>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</si>
  <si>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</si>
  <si>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</si>
  <si>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</si>
  <si>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</si>
  <si>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</si>
  <si>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</si>
  <si>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</si>
  <si>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</si>
  <si>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</si>
  <si>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</si>
  <si>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</si>
  <si>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</si>
  <si>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</si>
  <si>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</si>
  <si>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</si>
  <si>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</si>
  <si>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</si>
  <si>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</si>
  <si>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</si>
  <si>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</si>
  <si>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</si>
  <si>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</si>
  <si>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</si>
  <si>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</si>
  <si>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</si>
  <si>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</si>
  <si>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</si>
  <si>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</si>
  <si>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</si>
  <si>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</si>
  <si>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</si>
  <si>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</si>
  <si>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</si>
  <si>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</si>
  <si>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</si>
  <si>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</si>
  <si>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</si>
  <si>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</si>
  <si>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</si>
  <si>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</si>
  <si>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</si>
  <si>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</si>
  <si>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</si>
  <si>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</si>
  <si>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</si>
  <si>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</si>
  <si>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</si>
  <si>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</si>
  <si>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</si>
  <si>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</si>
  <si>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</si>
  <si>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</si>
  <si>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</si>
  <si>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</si>
  <si>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</si>
  <si>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</si>
  <si>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</si>
  <si>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</si>
  <si>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</si>
  <si>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</si>
  <si>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</si>
  <si>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</si>
  <si>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</si>
  <si>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</si>
  <si>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</si>
  <si>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</si>
  <si>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</si>
  <si>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</si>
  <si>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</si>
  <si>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</si>
  <si>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</si>
  <si>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</si>
  <si>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</si>
  <si>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</si>
  <si>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</si>
  <si>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</si>
  <si>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</si>
  <si>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</si>
  <si>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</si>
  <si>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</si>
  <si>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</si>
  <si>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</si>
  <si>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</si>
  <si>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</si>
  <si>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</si>
  <si>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</si>
  <si>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</si>
  <si>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</si>
  <si>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</si>
  <si>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</si>
  <si>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</si>
  <si>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</si>
  <si>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</si>
  <si>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</si>
  <si>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</si>
  <si>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</si>
  <si>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</si>
  <si>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</si>
  <si>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</si>
  <si>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</si>
  <si>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</si>
  <si>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</si>
  <si>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</si>
  <si>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</si>
  <si>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</si>
  <si>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</si>
  <si>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</si>
  <si>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</si>
  <si>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</si>
  <si>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</si>
  <si>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</si>
  <si>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</si>
  <si>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</si>
  <si>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</si>
  <si>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</si>
  <si>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</si>
  <si>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</si>
  <si>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</si>
  <si>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</si>
  <si>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</si>
  <si>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</si>
  <si>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</si>
  <si>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</si>
  <si>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</si>
  <si>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</si>
  <si>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</si>
  <si>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</si>
  <si>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</si>
  <si>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</si>
  <si>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</si>
  <si>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</si>
  <si>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</si>
  <si>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</si>
  <si>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</si>
  <si>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</si>
  <si>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</si>
  <si>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</si>
  <si>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</si>
  <si>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</si>
  <si>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</si>
  <si>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</si>
  <si>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</si>
  <si>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</si>
  <si>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</si>
  <si>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</si>
  <si>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</si>
  <si>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</si>
  <si>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</si>
  <si>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</si>
  <si>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</si>
  <si>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</si>
  <si>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</si>
  <si>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</si>
  <si>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</si>
  <si>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</si>
  <si>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</si>
  <si>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</si>
  <si>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</si>
  <si>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</si>
  <si>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</si>
  <si>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</si>
  <si>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</si>
  <si>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</si>
  <si>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</si>
  <si>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</si>
  <si>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</si>
  <si>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</si>
  <si>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</si>
  <si>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</si>
  <si>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</si>
  <si>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</si>
  <si>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</si>
  <si>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</si>
  <si>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</si>
  <si>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</si>
  <si>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</si>
  <si>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</si>
  <si>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</si>
  <si>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</si>
  <si>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</si>
  <si>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</si>
  <si>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</si>
  <si>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</si>
  <si>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</si>
  <si>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</si>
  <si>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</si>
  <si>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</si>
  <si>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</si>
  <si>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</si>
  <si>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</si>
  <si>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</si>
  <si>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</si>
  <si>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</si>
  <si>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</si>
  <si>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</si>
  <si>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</si>
  <si>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</si>
  <si>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</si>
  <si>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</si>
  <si>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</si>
  <si>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</si>
  <si>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</si>
  <si>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</si>
  <si>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</si>
  <si>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</si>
  <si>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</si>
  <si>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</si>
  <si>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</si>
  <si>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</si>
  <si>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</si>
  <si>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</si>
  <si>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</si>
  <si>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</si>
  <si>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</si>
  <si>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</si>
  <si>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</si>
  <si>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</si>
  <si>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</si>
  <si>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</si>
  <si>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</si>
  <si>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</si>
  <si>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</si>
  <si>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</si>
  <si>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</si>
  <si>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</si>
  <si>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</si>
  <si>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</si>
  <si>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</si>
  <si>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</si>
  <si>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</si>
  <si>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</si>
  <si>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</si>
  <si>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</si>
  <si>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</si>
  <si>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</si>
  <si>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</si>
  <si>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</si>
  <si>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</si>
  <si>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</si>
  <si>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</si>
  <si>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</si>
  <si>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</si>
  <si>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</si>
  <si>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</si>
  <si>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</si>
  <si>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</si>
  <si>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</si>
  <si>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</si>
  <si>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</si>
  <si>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</si>
  <si>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</si>
  <si>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</si>
  <si>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</si>
  <si>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</si>
  <si>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</si>
  <si>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</si>
  <si>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</si>
  <si>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</si>
  <si>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</si>
  <si>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</si>
  <si>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</si>
  <si>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</si>
  <si>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</si>
  <si>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Seek necessary wayleave</t>
  </si>
  <si>
    <t>£250k additional hearing costs</t>
  </si>
  <si>
    <t>Negotiate with land owner to purchase easement</t>
  </si>
  <si>
    <t>Underground section of overhead line</t>
  </si>
  <si>
    <t>Option 2</t>
  </si>
  <si>
    <t>Cost of easement
These costs have been based upon land value and experience of easement purchase for similar development sites</t>
  </si>
  <si>
    <t>On going maintenance cost for 2 x 132kV Towers</t>
  </si>
  <si>
    <t>Wayleave payment - year 1 only
Beyond year 1, annual wayleave payments will not be made to the landowner as an easement will have been purchased.  
As no benefits or cost savings are to be included in the baseline, these savings have not been shown</t>
  </si>
  <si>
    <t>Wayleave payment - year 1 only
Beyond year 1, annual wayleave payments will not be made to the landowner as an easement will have been purchased.  
These costs will also be avoided by the baseline, and as cost savings should not be included in the baseline these savings have not been shown in this option.</t>
  </si>
  <si>
    <t>Purchase of easement (as included in the Baseline Scenario)</t>
  </si>
  <si>
    <t>On-going maintenance costs.  The overhead circuit would be replaced by underground cable</t>
  </si>
  <si>
    <t>CBA Option 2 - Option 2</t>
  </si>
  <si>
    <t>CBA Option - Baseline Scenario</t>
  </si>
  <si>
    <t>Cost of undergrounding section of overhead line crossing development site.
Consideration has been given to removal of the overhead line either through construction of another overhead route or replacement of the overhead with underground cable.  The costs included in the CBA will be for either the least cost or the most likely option: in this instance, the cost of undergrounding this section is likely to be lower than securing and constructing an alternative overhead circuit route where compensation liability would still exist to the current and/or other land owners.</t>
  </si>
  <si>
    <t>Cost of easement, plus cost of hearing
For this option we have assumed that the hearing will agree that the line should be retained, and that the compensation awarded to the land owner will be at the same level as for the cost of an easement.  The amount of compensation payable to the land owner will be determined by the Lands Chamber, and therefore the cost could be significantly more that a directly negotiated easement.
The hearing cost is based upon previous experience, and includes all necessary legal works alongside the actual cost of the hearing.</t>
  </si>
  <si>
    <t>Baseline</t>
  </si>
  <si>
    <t>For this scheme, purchasing an easement resolved the issue for the least cost.</t>
  </si>
  <si>
    <t>WPD have been contacted by a Developer regarding options for compensation or diversion of assets in relation to a 132kV tower line on wayleave across a development site.
Options available to WPD are: 1. Retain line by negotiating easement with landowner and paying compensation in recognition of possible economic loss (e.g. loss of development opportunity, decrease in property value), 2. Remove overhead line by diverting overhead circuit route or installing underground cable, 3. Retain line by seeking necessary wayleave through DECC/Lands Chamber Hearings where compensation would still be payable in line with an easement purchase.
This relates to a 132kV tower line in WPD (South Wales).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</si>
</sst>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31">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style="thin">
        <color indexed="64"/>
      </right>
      <top style="medium">
        <color auto="1"/>
      </top>
      <bottom/>
      <diagonal/>
    </border>
    <border>
      <left style="thin">
        <color indexed="64"/>
      </left>
      <right/>
      <top style="medium">
        <color auto="1"/>
      </top>
      <bottom/>
      <diagonal/>
    </border>
    <border>
      <left style="thin">
        <color indexed="64"/>
      </left>
      <right/>
      <top/>
      <bottom/>
      <diagonal/>
    </border>
    <border>
      <left/>
      <right style="thin">
        <color indexed="64"/>
      </right>
      <top/>
      <bottom style="medium">
        <color indexed="64"/>
      </bottom>
      <diagonal/>
    </border>
    <border>
      <left/>
      <right/>
      <top style="medium">
        <color auto="1"/>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94">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27" xfId="0" applyFont="1" applyBorder="1" applyAlignment="1" applyProtection="1">
      <alignment vertical="center"/>
    </xf>
    <xf numFmtId="0" fontId="0" fillId="0" borderId="26" xfId="0" applyBorder="1" applyAlignment="1">
      <alignment wrapText="1"/>
    </xf>
    <xf numFmtId="0" fontId="4" fillId="0" borderId="28" xfId="0" applyFont="1" applyBorder="1" applyAlignment="1" applyProtection="1">
      <alignment vertical="center"/>
    </xf>
    <xf numFmtId="0" fontId="0" fillId="0" borderId="24" xfId="0" applyBorder="1"/>
    <xf numFmtId="0" fontId="0" fillId="0" borderId="24" xfId="0" applyBorder="1" applyAlignment="1">
      <alignment wrapText="1"/>
    </xf>
    <xf numFmtId="0" fontId="0" fillId="0" borderId="29" xfId="0" applyBorder="1"/>
    <xf numFmtId="0" fontId="0" fillId="0" borderId="13" xfId="0" applyBorder="1" applyAlignment="1">
      <alignment wrapText="1"/>
    </xf>
    <xf numFmtId="0" fontId="0" fillId="0" borderId="14" xfId="0" applyBorder="1" applyAlignment="1">
      <alignment wrapText="1"/>
    </xf>
    <xf numFmtId="0" fontId="0" fillId="0" borderId="14" xfId="0" applyBorder="1"/>
    <xf numFmtId="0" fontId="0" fillId="0" borderId="15" xfId="0" applyBorder="1"/>
    <xf numFmtId="0" fontId="4" fillId="0" borderId="30" xfId="0" applyFont="1" applyBorder="1" applyAlignment="1" applyProtection="1">
      <alignment vertical="center"/>
    </xf>
    <xf numFmtId="0" fontId="4" fillId="0" borderId="14" xfId="0" quotePrefix="1" applyFont="1" applyBorder="1" applyProtection="1"/>
    <xf numFmtId="0" fontId="4" fillId="0" borderId="15" xfId="0" quotePrefix="1" applyFont="1" applyBorder="1" applyProtection="1"/>
    <xf numFmtId="0" fontId="4" fillId="0" borderId="3" xfId="0" applyFont="1" applyBorder="1" applyAlignment="1">
      <alignment vertical="top"/>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xf>
    <xf numFmtId="0" fontId="5" fillId="9" borderId="24" xfId="0" applyFont="1" applyFill="1" applyBorder="1" applyAlignment="1" applyProtection="1">
      <alignment horizontal="center" vertical="center" textRotation="90"/>
    </xf>
    <xf numFmtId="0" fontId="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4" xfId="0" applyFont="1" applyFill="1" applyBorder="1" applyAlignment="1" applyProtection="1">
      <alignment horizontal="center" vertical="center" textRotation="90"/>
    </xf>
    <xf numFmtId="0" fontId="5" fillId="9" borderId="5" xfId="0" applyFont="1" applyFill="1" applyBorder="1" applyAlignment="1" applyProtection="1">
      <alignment horizontal="center" vertical="center" textRotation="90"/>
    </xf>
    <xf numFmtId="0" fontId="5" fillId="9" borderId="2" xfId="0" applyFont="1" applyFill="1" applyBorder="1" applyAlignment="1" applyProtection="1">
      <alignment horizontal="center" vertical="center" textRotation="90"/>
    </xf>
    <xf numFmtId="0" fontId="5" fillId="9" borderId="4" xfId="0" applyFont="1" applyFill="1" applyBorder="1" applyAlignment="1" applyProtection="1">
      <alignment horizontal="center" vertical="center" textRotation="90" wrapText="1"/>
    </xf>
    <xf numFmtId="0" fontId="5" fillId="9" borderId="5" xfId="0" applyFont="1" applyFill="1" applyBorder="1" applyAlignment="1" applyProtection="1">
      <alignment horizontal="center" vertical="center" textRotation="90" wrapText="1"/>
    </xf>
    <xf numFmtId="0" fontId="5" fillId="9" borderId="2"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2" t="s">
        <v>231</v>
      </c>
      <c r="C2" s="102" t="s">
        <v>239</v>
      </c>
      <c r="D2" s="102" t="s">
        <v>238</v>
      </c>
      <c r="E2" s="102" t="s">
        <v>232</v>
      </c>
    </row>
    <row r="3" spans="2:5" s="101" customFormat="1" ht="62.25" customHeight="1" x14ac:dyDescent="0.25">
      <c r="B3" s="103" t="s">
        <v>233</v>
      </c>
      <c r="C3" s="103" t="s">
        <v>236</v>
      </c>
      <c r="D3" s="103"/>
      <c r="E3" s="104" t="s">
        <v>237</v>
      </c>
    </row>
    <row r="4" spans="2:5" s="101" customFormat="1" ht="62.25" customHeight="1" x14ac:dyDescent="0.25">
      <c r="B4" s="103" t="s">
        <v>234</v>
      </c>
      <c r="C4" s="103" t="s">
        <v>240</v>
      </c>
      <c r="D4" s="105">
        <v>41352</v>
      </c>
      <c r="E4" s="103" t="s">
        <v>241</v>
      </c>
    </row>
    <row r="5" spans="2:5" s="101" customFormat="1" ht="84" customHeight="1" x14ac:dyDescent="0.25">
      <c r="B5" s="103" t="s">
        <v>235</v>
      </c>
      <c r="C5" s="103" t="s">
        <v>246</v>
      </c>
      <c r="D5" s="105" t="s">
        <v>242</v>
      </c>
      <c r="E5" s="103" t="s">
        <v>243</v>
      </c>
    </row>
    <row r="6" spans="2:5" ht="111" customHeight="1" x14ac:dyDescent="0.25">
      <c r="B6" s="106" t="s">
        <v>244</v>
      </c>
      <c r="C6" s="106" t="s">
        <v>245</v>
      </c>
      <c r="D6" s="107">
        <v>41380</v>
      </c>
      <c r="E6" s="106"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80" zoomScaleNormal="80" workbookViewId="0">
      <selection activeCell="C28" sqref="C28"/>
    </sheetView>
  </sheetViews>
  <sheetFormatPr defaultRowHeight="15" x14ac:dyDescent="0.25"/>
  <cols>
    <col min="1" max="1" width="5.85546875" customWidth="1"/>
    <col min="2" max="2" width="64.85546875" customWidth="1"/>
    <col min="3" max="3" width="81.28515625" customWidth="1"/>
  </cols>
  <sheetData>
    <row r="1" spans="1:3" ht="18.75" x14ac:dyDescent="0.3">
      <c r="A1" s="1" t="s">
        <v>82</v>
      </c>
    </row>
    <row r="2" spans="1:3" x14ac:dyDescent="0.25">
      <c r="A2" t="s">
        <v>78</v>
      </c>
    </row>
    <row r="4" spans="1:3" ht="15.75" thickBot="1" x14ac:dyDescent="0.3"/>
    <row r="5" spans="1:3" ht="120" x14ac:dyDescent="0.25">
      <c r="A5" s="183" t="s">
        <v>11</v>
      </c>
      <c r="B5" s="133" t="s">
        <v>158</v>
      </c>
      <c r="C5" s="134" t="s">
        <v>354</v>
      </c>
    </row>
    <row r="6" spans="1:3" x14ac:dyDescent="0.25">
      <c r="A6" s="184"/>
      <c r="B6" s="135" t="s">
        <v>176</v>
      </c>
      <c r="C6" s="136" t="s">
        <v>346</v>
      </c>
    </row>
    <row r="7" spans="1:3" ht="75" x14ac:dyDescent="0.25">
      <c r="A7" s="184"/>
      <c r="B7" s="135" t="s">
        <v>181</v>
      </c>
      <c r="C7" s="137" t="s">
        <v>348</v>
      </c>
    </row>
    <row r="8" spans="1:3" x14ac:dyDescent="0.25">
      <c r="A8" s="184"/>
      <c r="B8" s="135" t="s">
        <v>198</v>
      </c>
      <c r="C8" s="136"/>
    </row>
    <row r="9" spans="1:3" x14ac:dyDescent="0.25">
      <c r="A9" s="184"/>
      <c r="B9" s="135" t="s">
        <v>198</v>
      </c>
      <c r="C9" s="136"/>
    </row>
    <row r="10" spans="1:3" ht="15.75" thickBot="1" x14ac:dyDescent="0.3">
      <c r="A10" s="185"/>
      <c r="B10" s="126" t="s">
        <v>197</v>
      </c>
      <c r="C10" s="138"/>
    </row>
    <row r="11" spans="1:3" ht="15.75" thickBot="1" x14ac:dyDescent="0.3"/>
    <row r="12" spans="1:3" x14ac:dyDescent="0.25">
      <c r="A12" s="191" t="s">
        <v>301</v>
      </c>
      <c r="B12" s="143" t="s">
        <v>158</v>
      </c>
      <c r="C12" s="139" t="s">
        <v>349</v>
      </c>
    </row>
    <row r="13" spans="1:3" ht="15.75" x14ac:dyDescent="0.3">
      <c r="A13" s="192"/>
      <c r="B13" s="62" t="s">
        <v>198</v>
      </c>
      <c r="C13" s="144"/>
    </row>
    <row r="14" spans="1:3" ht="15.75" x14ac:dyDescent="0.3">
      <c r="A14" s="192"/>
      <c r="B14" s="62" t="s">
        <v>198</v>
      </c>
      <c r="C14" s="144"/>
    </row>
    <row r="15" spans="1:3" ht="15.75" x14ac:dyDescent="0.3">
      <c r="A15" s="192"/>
      <c r="B15" s="62" t="s">
        <v>198</v>
      </c>
      <c r="C15" s="144"/>
    </row>
    <row r="16" spans="1:3" ht="15.75" x14ac:dyDescent="0.3">
      <c r="A16" s="192"/>
      <c r="B16" s="62" t="s">
        <v>198</v>
      </c>
      <c r="C16" s="144"/>
    </row>
    <row r="17" spans="1:3" ht="15.75" x14ac:dyDescent="0.3">
      <c r="A17" s="192"/>
      <c r="B17" s="62" t="s">
        <v>198</v>
      </c>
      <c r="C17" s="144"/>
    </row>
    <row r="18" spans="1:3" ht="16.5" thickBot="1" x14ac:dyDescent="0.35">
      <c r="A18" s="193"/>
      <c r="B18" s="127" t="s">
        <v>321</v>
      </c>
      <c r="C18" s="145"/>
    </row>
  </sheetData>
  <mergeCells count="2">
    <mergeCell ref="A5:A10"/>
    <mergeCell ref="A12:A18"/>
  </mergeCells>
  <dataValidations count="3">
    <dataValidation type="list" allowBlank="1" showInputMessage="1" showErrorMessage="1" sqref="B6:B10">
      <formula1>$B$113:$B$159</formula1>
    </dataValidation>
    <dataValidation type="list" allowBlank="1" showInputMessage="1" showErrorMessage="1" sqref="B5">
      <formula1>$B$113:$B$157</formula1>
    </dataValidation>
    <dataValidation type="list" allowBlank="1" showInputMessage="1" showErrorMessage="1" sqref="B12:B17">
      <formula1>$B$170:$B$216</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90" zoomScaleNormal="90" workbookViewId="0">
      <selection activeCell="C7" sqref="C7"/>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100" t="s">
        <v>79</v>
      </c>
    </row>
    <row r="2" spans="2:3" x14ac:dyDescent="0.3">
      <c r="B2" s="25"/>
    </row>
    <row r="3" spans="2:3" x14ac:dyDescent="0.3">
      <c r="B3" s="25"/>
    </row>
    <row r="4" spans="2:3" x14ac:dyDescent="0.3">
      <c r="B4" s="90" t="s">
        <v>14</v>
      </c>
      <c r="C4" s="90" t="s">
        <v>26</v>
      </c>
    </row>
    <row r="5" spans="2:3" ht="45" x14ac:dyDescent="0.3">
      <c r="B5" s="97" t="s">
        <v>39</v>
      </c>
      <c r="C5" s="31" t="s">
        <v>98</v>
      </c>
    </row>
    <row r="6" spans="2:3" x14ac:dyDescent="0.3">
      <c r="B6" s="97" t="s">
        <v>220</v>
      </c>
      <c r="C6" s="31" t="s">
        <v>221</v>
      </c>
    </row>
    <row r="7" spans="2:3" ht="56.25" customHeight="1" x14ac:dyDescent="0.3">
      <c r="B7" s="98" t="s">
        <v>305</v>
      </c>
      <c r="C7" s="31" t="s">
        <v>339</v>
      </c>
    </row>
    <row r="8" spans="2:3" x14ac:dyDescent="0.3">
      <c r="B8" s="99" t="s">
        <v>306</v>
      </c>
      <c r="C8" s="31" t="s">
        <v>307</v>
      </c>
    </row>
    <row r="9" spans="2:3" ht="30" x14ac:dyDescent="0.3">
      <c r="B9" s="98" t="s">
        <v>227</v>
      </c>
      <c r="C9" s="31" t="s">
        <v>338</v>
      </c>
    </row>
    <row r="10" spans="2:3" x14ac:dyDescent="0.3">
      <c r="B10" s="99" t="s">
        <v>218</v>
      </c>
      <c r="C10" s="31" t="s">
        <v>219</v>
      </c>
    </row>
    <row r="12" spans="2:3" x14ac:dyDescent="0.3">
      <c r="B12" s="25" t="s">
        <v>24</v>
      </c>
    </row>
    <row r="13" spans="2:3" x14ac:dyDescent="0.3">
      <c r="B13" s="94" t="s">
        <v>25</v>
      </c>
    </row>
    <row r="14" spans="2:3" x14ac:dyDescent="0.3">
      <c r="B14" s="95" t="s">
        <v>220</v>
      </c>
    </row>
    <row r="15" spans="2:3" x14ac:dyDescent="0.3">
      <c r="B15" s="89" t="s">
        <v>226</v>
      </c>
    </row>
    <row r="16" spans="2:3" x14ac:dyDescent="0.3">
      <c r="B16" s="96" t="s">
        <v>222</v>
      </c>
    </row>
    <row r="17" spans="2:4" x14ac:dyDescent="0.3">
      <c r="B17" s="25"/>
    </row>
    <row r="18" spans="2:4" x14ac:dyDescent="0.3">
      <c r="B18" s="2" t="s">
        <v>66</v>
      </c>
    </row>
    <row r="19" spans="2:4" ht="19.5" customHeight="1" x14ac:dyDescent="0.3">
      <c r="B19" s="2" t="s">
        <v>223</v>
      </c>
    </row>
    <row r="20" spans="2:4" x14ac:dyDescent="0.3">
      <c r="B20" s="92" t="s">
        <v>228</v>
      </c>
    </row>
    <row r="21" spans="2:4" x14ac:dyDescent="0.3">
      <c r="B21" s="92" t="s">
        <v>229</v>
      </c>
    </row>
    <row r="22" spans="2:4" ht="25.5" customHeight="1" x14ac:dyDescent="0.3">
      <c r="B22" s="91" t="s">
        <v>100</v>
      </c>
    </row>
    <row r="23" spans="2:4" ht="10.5" customHeight="1" x14ac:dyDescent="0.3"/>
    <row r="24" spans="2:4" ht="24.75" customHeight="1" x14ac:dyDescent="0.3">
      <c r="B24" s="92" t="s">
        <v>224</v>
      </c>
      <c r="C24" s="92"/>
      <c r="D24" s="92"/>
    </row>
    <row r="25" spans="2:4" ht="26.25" customHeight="1" x14ac:dyDescent="0.3">
      <c r="B25" s="92" t="s">
        <v>317</v>
      </c>
      <c r="C25" s="92"/>
      <c r="D25" s="92"/>
    </row>
    <row r="26" spans="2:4" ht="32.25" customHeight="1" x14ac:dyDescent="0.3">
      <c r="B26" s="147" t="s">
        <v>225</v>
      </c>
      <c r="C26" s="147"/>
      <c r="D26" s="147"/>
    </row>
    <row r="28" spans="2:4" x14ac:dyDescent="0.3">
      <c r="B28" s="2" t="s">
        <v>99</v>
      </c>
    </row>
    <row r="32" spans="2:4" x14ac:dyDescent="0.3">
      <c r="B32" s="25"/>
    </row>
    <row r="33" spans="2:2" x14ac:dyDescent="0.3">
      <c r="B33" s="93"/>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51" t="s">
        <v>357</v>
      </c>
      <c r="C2" s="152"/>
      <c r="D2" s="152"/>
      <c r="E2" s="152"/>
      <c r="F2" s="153"/>
      <c r="Z2" s="26" t="s">
        <v>81</v>
      </c>
    </row>
    <row r="3" spans="2:26" ht="68.25" customHeight="1" x14ac:dyDescent="0.3">
      <c r="B3" s="154"/>
      <c r="C3" s="155"/>
      <c r="D3" s="155"/>
      <c r="E3" s="155"/>
      <c r="F3" s="156"/>
    </row>
    <row r="4" spans="2:26" ht="18" customHeight="1" x14ac:dyDescent="0.3">
      <c r="B4" s="25" t="s">
        <v>80</v>
      </c>
      <c r="C4" s="27"/>
      <c r="D4" s="27"/>
      <c r="E4" s="27"/>
      <c r="F4" s="27"/>
    </row>
    <row r="5" spans="2:26" ht="24.75" customHeight="1" x14ac:dyDescent="0.3">
      <c r="B5" s="159"/>
      <c r="C5" s="160"/>
      <c r="D5" s="160"/>
      <c r="E5" s="160"/>
      <c r="F5" s="161"/>
    </row>
    <row r="6" spans="2:26" ht="13.5" customHeight="1" x14ac:dyDescent="0.3">
      <c r="B6" s="27"/>
      <c r="C6" s="27"/>
      <c r="D6" s="27"/>
      <c r="E6" s="27"/>
      <c r="F6" s="27"/>
    </row>
    <row r="7" spans="2:26" x14ac:dyDescent="0.3">
      <c r="B7" s="25" t="s">
        <v>50</v>
      </c>
    </row>
    <row r="8" spans="2:26" x14ac:dyDescent="0.3">
      <c r="B8" s="162" t="s">
        <v>27</v>
      </c>
      <c r="C8" s="163"/>
      <c r="D8" s="157" t="s">
        <v>30</v>
      </c>
      <c r="E8" s="157"/>
      <c r="F8" s="157"/>
    </row>
    <row r="9" spans="2:26" ht="22.5" customHeight="1" x14ac:dyDescent="0.3">
      <c r="B9" s="164" t="s">
        <v>304</v>
      </c>
      <c r="C9" s="165"/>
      <c r="D9" s="158" t="s">
        <v>342</v>
      </c>
      <c r="E9" s="158"/>
      <c r="F9" s="158"/>
    </row>
    <row r="10" spans="2:26" ht="22.5" customHeight="1" x14ac:dyDescent="0.3">
      <c r="B10" s="164" t="s">
        <v>227</v>
      </c>
      <c r="C10" s="165"/>
      <c r="D10" s="159" t="s">
        <v>343</v>
      </c>
      <c r="E10" s="160"/>
      <c r="F10" s="161"/>
    </row>
    <row r="11" spans="2:26" ht="22.5" customHeight="1" x14ac:dyDescent="0.3">
      <c r="B11" s="164" t="s">
        <v>344</v>
      </c>
      <c r="C11" s="165"/>
      <c r="D11" s="159" t="s">
        <v>340</v>
      </c>
      <c r="E11" s="160"/>
      <c r="F11" s="161"/>
    </row>
    <row r="12" spans="2:26" ht="22.5" customHeight="1" x14ac:dyDescent="0.3">
      <c r="B12" s="148"/>
      <c r="C12" s="149"/>
      <c r="D12" s="150"/>
      <c r="E12" s="150"/>
      <c r="F12" s="150"/>
    </row>
    <row r="13" spans="2:26" ht="22.5" customHeight="1" x14ac:dyDescent="0.3">
      <c r="B13" s="148"/>
      <c r="C13" s="149"/>
      <c r="D13" s="150"/>
      <c r="E13" s="150"/>
      <c r="F13" s="150"/>
    </row>
    <row r="14" spans="2:26" ht="22.5" customHeight="1" x14ac:dyDescent="0.3">
      <c r="B14" s="148"/>
      <c r="C14" s="149"/>
      <c r="D14" s="150"/>
      <c r="E14" s="150"/>
      <c r="F14" s="150"/>
    </row>
    <row r="15" spans="2:26" ht="22.5" customHeight="1" x14ac:dyDescent="0.3">
      <c r="B15" s="148"/>
      <c r="C15" s="149"/>
      <c r="D15" s="150"/>
      <c r="E15" s="150"/>
      <c r="F15" s="150"/>
    </row>
    <row r="16" spans="2:26" ht="22.5" customHeight="1" x14ac:dyDescent="0.3">
      <c r="B16" s="148"/>
      <c r="C16" s="149"/>
      <c r="D16" s="150"/>
      <c r="E16" s="150"/>
      <c r="F16" s="150"/>
    </row>
    <row r="17" spans="2:11" ht="22.5" customHeight="1" x14ac:dyDescent="0.3">
      <c r="B17" s="148"/>
      <c r="C17" s="149"/>
      <c r="D17" s="150"/>
      <c r="E17" s="150"/>
      <c r="F17" s="150"/>
    </row>
    <row r="18" spans="2:11" ht="22.5" customHeight="1" x14ac:dyDescent="0.3">
      <c r="B18" s="148"/>
      <c r="C18" s="149"/>
      <c r="D18" s="150"/>
      <c r="E18" s="150"/>
      <c r="F18" s="150"/>
    </row>
    <row r="19" spans="2:11" ht="22.5" customHeight="1" x14ac:dyDescent="0.3">
      <c r="B19" s="148"/>
      <c r="C19" s="149"/>
      <c r="D19" s="150"/>
      <c r="E19" s="150"/>
      <c r="F19" s="150"/>
    </row>
    <row r="20" spans="2:11" ht="22.5" customHeight="1" x14ac:dyDescent="0.3">
      <c r="B20" s="148"/>
      <c r="C20" s="149"/>
      <c r="D20" s="150"/>
      <c r="E20" s="150"/>
      <c r="F20" s="150"/>
    </row>
    <row r="21" spans="2:11" ht="22.5" customHeight="1" x14ac:dyDescent="0.3">
      <c r="B21" s="148"/>
      <c r="C21" s="149"/>
      <c r="D21" s="150"/>
      <c r="E21" s="150"/>
      <c r="F21" s="150"/>
    </row>
    <row r="22" spans="2:11" ht="22.5" customHeight="1" x14ac:dyDescent="0.3">
      <c r="B22" s="148"/>
      <c r="C22" s="149"/>
      <c r="D22" s="150"/>
      <c r="E22" s="150"/>
      <c r="F22" s="150"/>
    </row>
    <row r="23" spans="2:11" ht="22.5" customHeight="1" x14ac:dyDescent="0.3">
      <c r="B23" s="148"/>
      <c r="C23" s="149"/>
      <c r="D23" s="150"/>
      <c r="E23" s="150"/>
      <c r="F23" s="150"/>
    </row>
    <row r="24" spans="2:11" ht="12.75" customHeight="1" x14ac:dyDescent="0.3">
      <c r="B24" s="28"/>
      <c r="C24" s="28"/>
      <c r="D24" s="29"/>
      <c r="E24" s="29"/>
      <c r="F24" s="29"/>
    </row>
    <row r="25" spans="2:11" x14ac:dyDescent="0.3">
      <c r="B25" s="25" t="s">
        <v>51</v>
      </c>
    </row>
    <row r="26" spans="2:11" ht="38.25" customHeight="1" x14ac:dyDescent="0.3">
      <c r="B26" s="167" t="s">
        <v>48</v>
      </c>
      <c r="C26" s="169" t="s">
        <v>27</v>
      </c>
      <c r="D26" s="169" t="s">
        <v>28</v>
      </c>
      <c r="E26" s="169" t="s">
        <v>30</v>
      </c>
      <c r="F26" s="167" t="s">
        <v>31</v>
      </c>
      <c r="G26" s="166" t="s">
        <v>102</v>
      </c>
      <c r="H26" s="166"/>
      <c r="I26" s="166"/>
      <c r="J26" s="166"/>
      <c r="K26" s="166"/>
    </row>
    <row r="27" spans="2:11" x14ac:dyDescent="0.3">
      <c r="B27" s="168"/>
      <c r="C27" s="170"/>
      <c r="D27" s="170"/>
      <c r="E27" s="170"/>
      <c r="F27" s="168"/>
      <c r="G27" s="65" t="s">
        <v>103</v>
      </c>
      <c r="H27" s="65" t="s">
        <v>104</v>
      </c>
      <c r="I27" s="65" t="s">
        <v>105</v>
      </c>
      <c r="J27" s="65" t="s">
        <v>106</v>
      </c>
      <c r="K27" s="65" t="s">
        <v>107</v>
      </c>
    </row>
    <row r="28" spans="2:11" ht="27.75" customHeight="1" x14ac:dyDescent="0.3">
      <c r="B28" s="146" t="s">
        <v>355</v>
      </c>
      <c r="C28" s="31" t="str">
        <f>D9</f>
        <v>Negotiate with land owner to purchase easement</v>
      </c>
      <c r="D28" s="30" t="s">
        <v>29</v>
      </c>
      <c r="E28" s="31" t="s">
        <v>356</v>
      </c>
      <c r="F28" s="30" t="s">
        <v>158</v>
      </c>
      <c r="G28" s="66"/>
      <c r="H28" s="66"/>
      <c r="I28" s="66"/>
      <c r="J28" s="66"/>
      <c r="K28" s="30"/>
    </row>
    <row r="29" spans="2:11" ht="27.75" customHeight="1" x14ac:dyDescent="0.3">
      <c r="B29" s="146">
        <v>1</v>
      </c>
      <c r="C29" s="31" t="str">
        <f>IF('Option 1'!$C$1="","",'Option 1'!$C$1)</f>
        <v>Underground section of overhead line</v>
      </c>
      <c r="D29" s="30" t="s">
        <v>81</v>
      </c>
      <c r="E29" s="31"/>
      <c r="F29" s="30"/>
      <c r="G29" s="66">
        <f>'Option 1'!$C$4</f>
        <v>-1.8192796035912364</v>
      </c>
      <c r="H29" s="66">
        <f>'Option 1'!$C$5</f>
        <v>-2.1943226502196294</v>
      </c>
      <c r="I29" s="66">
        <f>'Option 1'!$C$6</f>
        <v>-2.4385698183382636</v>
      </c>
      <c r="J29" s="66">
        <f>'Option 1'!$C$7</f>
        <v>-2.6770526088817332</v>
      </c>
      <c r="K29" s="67"/>
    </row>
    <row r="30" spans="2:11" ht="27.75" customHeight="1" x14ac:dyDescent="0.3">
      <c r="B30" s="146">
        <v>2</v>
      </c>
      <c r="C30" s="31" t="str">
        <f>IF('Option 2'!$C$1="","",'Option 2'!$C$1)</f>
        <v>Seek necessary wayleave</v>
      </c>
      <c r="D30" s="30" t="s">
        <v>81</v>
      </c>
      <c r="E30" s="31"/>
      <c r="F30" s="30"/>
      <c r="G30" s="66">
        <f>'Option 2'!$C$4</f>
        <v>-0.20062198275529017</v>
      </c>
      <c r="H30" s="66">
        <f>'Option 2'!$C$5</f>
        <v>-0.24509828919675686</v>
      </c>
      <c r="I30" s="66">
        <f>'Option 2'!$C$6</f>
        <v>-0.27559680257419006</v>
      </c>
      <c r="J30" s="66">
        <f>'Option 2'!$C$7</f>
        <v>-0.30769124129768877</v>
      </c>
      <c r="K30" s="67"/>
    </row>
    <row r="31" spans="2:11" ht="27.75" customHeight="1" x14ac:dyDescent="0.3">
      <c r="B31" s="146">
        <v>3</v>
      </c>
      <c r="C31" s="30"/>
      <c r="D31" s="30"/>
      <c r="E31" s="31"/>
      <c r="F31" s="30"/>
      <c r="G31" s="66"/>
      <c r="H31" s="66"/>
      <c r="I31" s="66"/>
      <c r="J31" s="66"/>
      <c r="K31" s="30"/>
    </row>
    <row r="32" spans="2:11" ht="27.75" customHeight="1" x14ac:dyDescent="0.3">
      <c r="B32" s="146">
        <v>4</v>
      </c>
      <c r="C32" s="30"/>
      <c r="D32" s="30"/>
      <c r="E32" s="31"/>
      <c r="F32" s="30"/>
      <c r="G32" s="66"/>
      <c r="H32" s="66"/>
      <c r="I32" s="66"/>
      <c r="J32" s="66"/>
      <c r="K32" s="30"/>
    </row>
    <row r="37" spans="2:2" x14ac:dyDescent="0.3">
      <c r="B37" s="2" t="s">
        <v>108</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C29:F30 B31:K32 C28:D28 B28:B30 F28:K28">
    <cfRule type="expression" dxfId="4" priority="11">
      <formula>$D28="adopted"</formula>
    </cfRule>
  </conditionalFormatting>
  <conditionalFormatting sqref="G29:K30">
    <cfRule type="expression" dxfId="3" priority="8">
      <formula>$D29="adopted"</formula>
    </cfRule>
  </conditionalFormatting>
  <conditionalFormatting sqref="G31:J31">
    <cfRule type="expression" dxfId="2" priority="4">
      <formula>$D31="adopted"</formula>
    </cfRule>
  </conditionalFormatting>
  <conditionalFormatting sqref="G32:J32">
    <cfRule type="expression" dxfId="1" priority="3">
      <formula>$D32="adopted"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2" t="s">
        <v>297</v>
      </c>
      <c r="E3" s="21"/>
      <c r="F3" s="78"/>
      <c r="G3" s="130"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9">
        <v>6.76</v>
      </c>
      <c r="I4" s="79">
        <v>7.1</v>
      </c>
      <c r="J4" s="79">
        <v>7.55</v>
      </c>
      <c r="K4" s="79">
        <v>8.0299999999999994</v>
      </c>
      <c r="L4" s="79">
        <v>8.5500000000000007</v>
      </c>
      <c r="M4" s="79">
        <v>15.26</v>
      </c>
      <c r="N4" s="79">
        <v>21.97</v>
      </c>
      <c r="O4" s="79">
        <v>28.68</v>
      </c>
      <c r="P4" s="79">
        <v>35.39</v>
      </c>
      <c r="Q4" s="79">
        <v>42.1</v>
      </c>
      <c r="R4" s="79">
        <v>48.81</v>
      </c>
      <c r="S4" s="79">
        <v>55.52</v>
      </c>
      <c r="T4" s="79">
        <v>62.23</v>
      </c>
      <c r="U4" s="79">
        <v>68.94</v>
      </c>
      <c r="V4" s="79">
        <v>75.650000000000006</v>
      </c>
      <c r="W4" s="79">
        <v>81</v>
      </c>
      <c r="X4" s="79">
        <v>88</v>
      </c>
      <c r="Y4" s="79">
        <v>95</v>
      </c>
      <c r="Z4" s="79">
        <v>102</v>
      </c>
      <c r="AA4" s="79">
        <v>109</v>
      </c>
      <c r="AB4" s="79">
        <v>116</v>
      </c>
      <c r="AC4" s="79">
        <v>122</v>
      </c>
      <c r="AD4" s="79">
        <v>129</v>
      </c>
      <c r="AE4" s="79">
        <v>136</v>
      </c>
      <c r="AF4" s="79">
        <v>143</v>
      </c>
      <c r="AG4" s="79">
        <v>150</v>
      </c>
      <c r="AH4" s="79">
        <v>157</v>
      </c>
      <c r="AI4" s="79">
        <v>164</v>
      </c>
      <c r="AJ4" s="79">
        <v>171</v>
      </c>
      <c r="AK4" s="79">
        <v>178</v>
      </c>
      <c r="AL4" s="79">
        <v>184</v>
      </c>
      <c r="AM4" s="79">
        <v>191</v>
      </c>
      <c r="AN4" s="79">
        <v>198</v>
      </c>
      <c r="AO4" s="79">
        <v>205</v>
      </c>
      <c r="AP4" s="79">
        <v>212</v>
      </c>
      <c r="AQ4" s="79">
        <v>220</v>
      </c>
      <c r="AR4" s="79">
        <v>227</v>
      </c>
      <c r="AS4" s="79">
        <v>234</v>
      </c>
      <c r="AT4" s="79">
        <v>241</v>
      </c>
      <c r="AU4" s="79">
        <v>248</v>
      </c>
      <c r="AV4" s="79">
        <v>256</v>
      </c>
      <c r="AW4" s="79">
        <v>262</v>
      </c>
      <c r="AX4" s="79">
        <v>269</v>
      </c>
      <c r="AY4" s="79">
        <v>276</v>
      </c>
      <c r="AZ4" s="79">
        <v>282</v>
      </c>
      <c r="BA4" s="79">
        <v>287</v>
      </c>
      <c r="BB4" s="79">
        <v>292</v>
      </c>
      <c r="BC4" s="79">
        <v>297</v>
      </c>
      <c r="BD4" s="79">
        <v>301</v>
      </c>
      <c r="BE4" s="79">
        <v>305</v>
      </c>
      <c r="BF4" s="79">
        <v>309</v>
      </c>
      <c r="BG4" s="79">
        <v>312</v>
      </c>
    </row>
    <row r="5" spans="1:59" x14ac:dyDescent="0.3">
      <c r="A5" s="21"/>
      <c r="B5" s="22" t="s">
        <v>10</v>
      </c>
      <c r="C5" s="23">
        <v>0.03</v>
      </c>
      <c r="D5" s="21"/>
      <c r="E5" s="21"/>
      <c r="F5" s="52" t="s">
        <v>315</v>
      </c>
      <c r="G5" s="39"/>
      <c r="H5" s="79">
        <f>H4*$D$22</f>
        <v>7.303247599072745</v>
      </c>
      <c r="I5" s="79">
        <f t="shared" ref="I5:BG5" si="0">I4*$D$22</f>
        <v>7.6705707031681198</v>
      </c>
      <c r="J5" s="79">
        <f t="shared" si="0"/>
        <v>8.1567336350590569</v>
      </c>
      <c r="K5" s="79">
        <f t="shared" si="0"/>
        <v>8.6753074290760566</v>
      </c>
      <c r="L5" s="79">
        <f t="shared" si="0"/>
        <v>9.2370957059278069</v>
      </c>
      <c r="M5" s="79">
        <f t="shared" si="0"/>
        <v>16.486325201457117</v>
      </c>
      <c r="N5" s="79">
        <f t="shared" si="0"/>
        <v>23.735554696986423</v>
      </c>
      <c r="O5" s="79">
        <f t="shared" si="0"/>
        <v>30.984784192515733</v>
      </c>
      <c r="P5" s="79">
        <f t="shared" si="0"/>
        <v>38.234013688045039</v>
      </c>
      <c r="Q5" s="79">
        <f t="shared" si="0"/>
        <v>45.483243183574352</v>
      </c>
      <c r="R5" s="79">
        <f t="shared" si="0"/>
        <v>52.732472679103658</v>
      </c>
      <c r="S5" s="79">
        <f t="shared" si="0"/>
        <v>59.981702174632964</v>
      </c>
      <c r="T5" s="79">
        <f t="shared" si="0"/>
        <v>67.230931670162263</v>
      </c>
      <c r="U5" s="79">
        <f t="shared" si="0"/>
        <v>74.480161165691584</v>
      </c>
      <c r="V5" s="79">
        <f t="shared" si="0"/>
        <v>81.72939066122089</v>
      </c>
      <c r="W5" s="79">
        <f t="shared" si="0"/>
        <v>87.509327740368704</v>
      </c>
      <c r="X5" s="79">
        <f t="shared" si="0"/>
        <v>95.071862236449945</v>
      </c>
      <c r="Y5" s="79">
        <f t="shared" si="0"/>
        <v>102.63439673253119</v>
      </c>
      <c r="Z5" s="79">
        <f t="shared" si="0"/>
        <v>110.19693122861243</v>
      </c>
      <c r="AA5" s="79">
        <f t="shared" si="0"/>
        <v>117.75946572469368</v>
      </c>
      <c r="AB5" s="79">
        <f t="shared" si="0"/>
        <v>125.32200022077492</v>
      </c>
      <c r="AC5" s="79">
        <f t="shared" si="0"/>
        <v>131.80417264598742</v>
      </c>
      <c r="AD5" s="79">
        <f t="shared" si="0"/>
        <v>139.36670714206866</v>
      </c>
      <c r="AE5" s="79">
        <f t="shared" si="0"/>
        <v>146.9292416381499</v>
      </c>
      <c r="AF5" s="79">
        <f t="shared" si="0"/>
        <v>154.49177613423115</v>
      </c>
      <c r="AG5" s="79">
        <f t="shared" si="0"/>
        <v>162.05431063031241</v>
      </c>
      <c r="AH5" s="79">
        <f t="shared" si="0"/>
        <v>169.61684512639366</v>
      </c>
      <c r="AI5" s="79">
        <f t="shared" si="0"/>
        <v>177.1793796224749</v>
      </c>
      <c r="AJ5" s="79">
        <f t="shared" si="0"/>
        <v>184.74191411855614</v>
      </c>
      <c r="AK5" s="79">
        <f t="shared" si="0"/>
        <v>192.30444861463738</v>
      </c>
      <c r="AL5" s="79">
        <f t="shared" si="0"/>
        <v>198.78662103984988</v>
      </c>
      <c r="AM5" s="79">
        <f t="shared" si="0"/>
        <v>206.34915553593112</v>
      </c>
      <c r="AN5" s="79">
        <f t="shared" si="0"/>
        <v>213.91169003201236</v>
      </c>
      <c r="AO5" s="79">
        <f t="shared" si="0"/>
        <v>221.47422452809363</v>
      </c>
      <c r="AP5" s="79">
        <f t="shared" si="0"/>
        <v>229.03675902417487</v>
      </c>
      <c r="AQ5" s="79">
        <f t="shared" si="0"/>
        <v>237.67965559112486</v>
      </c>
      <c r="AR5" s="79">
        <f t="shared" si="0"/>
        <v>245.2421900872061</v>
      </c>
      <c r="AS5" s="79">
        <f t="shared" si="0"/>
        <v>252.80472458328734</v>
      </c>
      <c r="AT5" s="79">
        <f t="shared" si="0"/>
        <v>260.36725907936858</v>
      </c>
      <c r="AU5" s="79">
        <f t="shared" si="0"/>
        <v>267.92979357544982</v>
      </c>
      <c r="AV5" s="79">
        <f t="shared" si="0"/>
        <v>276.57269014239984</v>
      </c>
      <c r="AW5" s="79">
        <f t="shared" si="0"/>
        <v>283.0548625676123</v>
      </c>
      <c r="AX5" s="79">
        <f t="shared" si="0"/>
        <v>290.6173970636936</v>
      </c>
      <c r="AY5" s="79">
        <f t="shared" si="0"/>
        <v>298.17993155977484</v>
      </c>
      <c r="AZ5" s="79">
        <f t="shared" si="0"/>
        <v>304.66210398498731</v>
      </c>
      <c r="BA5" s="79">
        <f t="shared" si="0"/>
        <v>310.06391433933106</v>
      </c>
      <c r="BB5" s="79">
        <f t="shared" si="0"/>
        <v>315.46572469367482</v>
      </c>
      <c r="BC5" s="79">
        <f t="shared" si="0"/>
        <v>320.86753504801857</v>
      </c>
      <c r="BD5" s="79">
        <f t="shared" si="0"/>
        <v>325.18898333149355</v>
      </c>
      <c r="BE5" s="79">
        <f t="shared" si="0"/>
        <v>329.51043161496858</v>
      </c>
      <c r="BF5" s="79">
        <f t="shared" si="0"/>
        <v>333.83187989844356</v>
      </c>
      <c r="BG5" s="79">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5" t="s">
        <v>72</v>
      </c>
      <c r="C11" s="21"/>
      <c r="D11" s="21"/>
      <c r="E11" s="21"/>
      <c r="F11" s="52" t="s">
        <v>207</v>
      </c>
      <c r="G11" s="82">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1"/>
      <c r="H12" s="113">
        <f>$D$40/1000</f>
        <v>0.50284700000000004</v>
      </c>
      <c r="I12" s="113">
        <f>$D$41/1000</f>
        <v>0.4883515000000001</v>
      </c>
      <c r="J12" s="113">
        <f>$D$42/1000</f>
        <v>0.47385600000000011</v>
      </c>
      <c r="K12" s="113">
        <f>$D$43/1000</f>
        <v>0.45936050000000012</v>
      </c>
      <c r="L12" s="113">
        <f>$D$44/1000</f>
        <v>0.44486500000000012</v>
      </c>
      <c r="M12" s="113">
        <f>$D$45/1000</f>
        <v>0.43036950000000013</v>
      </c>
      <c r="N12" s="113">
        <f>$D$46/1000</f>
        <v>0.41587400000000013</v>
      </c>
      <c r="O12" s="113">
        <f>$D$47/1000</f>
        <v>0.40137850000000014</v>
      </c>
      <c r="P12" s="113">
        <f>$D$48/1000</f>
        <v>0.38688300000000014</v>
      </c>
      <c r="Q12" s="113">
        <f>$D$49/1000</f>
        <v>0.37238750000000015</v>
      </c>
      <c r="R12" s="113">
        <f>$D$50/1000</f>
        <v>0.35789200000000015</v>
      </c>
      <c r="S12" s="113">
        <f>$D$51/1000</f>
        <v>0.34339650000000016</v>
      </c>
      <c r="T12" s="113">
        <f>$D$52/1000</f>
        <v>0.32890100000000017</v>
      </c>
      <c r="U12" s="113">
        <f>$D$53/1000</f>
        <v>0.31440550000000017</v>
      </c>
      <c r="V12" s="113">
        <f>$D$54/1000</f>
        <v>0.29991000000000018</v>
      </c>
      <c r="W12" s="113">
        <f>$D$55/1000</f>
        <v>0.28541450000000018</v>
      </c>
      <c r="X12" s="113">
        <f>$D$56/1000</f>
        <v>0.27091900000000019</v>
      </c>
      <c r="Y12" s="113">
        <f>$D$57/1000</f>
        <v>0.25642350000000019</v>
      </c>
      <c r="Z12" s="113">
        <f>$D$58/1000</f>
        <v>0.24192800000000023</v>
      </c>
      <c r="AA12" s="113">
        <f>$D$59/1000</f>
        <v>0.22743250000000023</v>
      </c>
      <c r="AB12" s="113">
        <f>$D$60/1000</f>
        <v>0.21293700000000024</v>
      </c>
      <c r="AC12" s="113">
        <f>$D$61/1000</f>
        <v>0.19844150000000024</v>
      </c>
      <c r="AD12" s="113">
        <f>$D$62/1000</f>
        <v>0.18394600000000025</v>
      </c>
      <c r="AE12" s="113">
        <f>$D$63/1000</f>
        <v>0.16945050000000025</v>
      </c>
      <c r="AF12" s="113">
        <f>$D$64/1000</f>
        <v>0.15495500000000026</v>
      </c>
      <c r="AG12" s="113">
        <f>$D$65/1000</f>
        <v>0.14045950000000026</v>
      </c>
      <c r="AH12" s="113">
        <f>$D$66/1000</f>
        <v>0.12596400000000027</v>
      </c>
      <c r="AI12" s="113">
        <f>$D$67/1000</f>
        <v>0.11146850000000026</v>
      </c>
      <c r="AJ12" s="113">
        <f>$D$68/1000</f>
        <v>9.6973000000000253E-2</v>
      </c>
      <c r="AK12" s="113">
        <f>$D$69/1000</f>
        <v>8.2477500000000245E-2</v>
      </c>
      <c r="AL12" s="113">
        <f>$D$70/1000</f>
        <v>6.7982000000000237E-2</v>
      </c>
      <c r="AM12" s="113">
        <f>$D$71/1000</f>
        <v>5.3486500000000242E-2</v>
      </c>
      <c r="AN12" s="113">
        <f>$D$72/1000</f>
        <v>3.8991000000000241E-2</v>
      </c>
      <c r="AO12" s="113">
        <f>$D$73/1000</f>
        <v>2.4495500000000243E-2</v>
      </c>
      <c r="AP12" s="113">
        <f>$D$74/1000</f>
        <v>0.01</v>
      </c>
      <c r="AQ12" s="113">
        <f>$AP$12</f>
        <v>0.01</v>
      </c>
      <c r="AR12" s="113">
        <f t="shared" ref="AR12:BG12" si="1">$AP$12</f>
        <v>0.01</v>
      </c>
      <c r="AS12" s="113">
        <f t="shared" si="1"/>
        <v>0.01</v>
      </c>
      <c r="AT12" s="113">
        <f t="shared" si="1"/>
        <v>0.01</v>
      </c>
      <c r="AU12" s="113">
        <f t="shared" si="1"/>
        <v>0.01</v>
      </c>
      <c r="AV12" s="113">
        <f t="shared" si="1"/>
        <v>0.01</v>
      </c>
      <c r="AW12" s="113">
        <f t="shared" si="1"/>
        <v>0.01</v>
      </c>
      <c r="AX12" s="113">
        <f t="shared" si="1"/>
        <v>0.01</v>
      </c>
      <c r="AY12" s="113">
        <f t="shared" si="1"/>
        <v>0.01</v>
      </c>
      <c r="AZ12" s="113">
        <f t="shared" si="1"/>
        <v>0.01</v>
      </c>
      <c r="BA12" s="113">
        <f t="shared" si="1"/>
        <v>0.01</v>
      </c>
      <c r="BB12" s="113">
        <f t="shared" si="1"/>
        <v>0.01</v>
      </c>
      <c r="BC12" s="113">
        <f t="shared" si="1"/>
        <v>0.01</v>
      </c>
      <c r="BD12" s="113">
        <f t="shared" si="1"/>
        <v>0.01</v>
      </c>
      <c r="BE12" s="113">
        <f t="shared" si="1"/>
        <v>0.01</v>
      </c>
      <c r="BF12" s="113">
        <f t="shared" si="1"/>
        <v>0.01</v>
      </c>
      <c r="BG12" s="113">
        <f t="shared" si="1"/>
        <v>0.01</v>
      </c>
    </row>
    <row r="13" spans="1:59" x14ac:dyDescent="0.3">
      <c r="A13" s="21"/>
      <c r="B13" s="171" t="s">
        <v>75</v>
      </c>
      <c r="C13" s="172"/>
      <c r="D13" s="129"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73"/>
      <c r="C14" s="174"/>
      <c r="D14" s="43" t="s">
        <v>109</v>
      </c>
      <c r="E14" s="21"/>
      <c r="F14" s="68"/>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5" t="s">
        <v>330</v>
      </c>
      <c r="C15" s="42" t="s">
        <v>323</v>
      </c>
      <c r="D15" s="128">
        <v>1.3408686121386491</v>
      </c>
      <c r="E15" s="21"/>
      <c r="F15" s="71" t="s">
        <v>92</v>
      </c>
      <c r="G15" s="39"/>
      <c r="H15" s="39"/>
      <c r="I15" s="77"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5"/>
      <c r="C16" s="42" t="s">
        <v>324</v>
      </c>
      <c r="D16" s="128">
        <v>1.3004251926654264</v>
      </c>
      <c r="E16" s="84"/>
      <c r="F16" s="72" t="s">
        <v>157</v>
      </c>
      <c r="G16" s="39"/>
      <c r="H16" s="39"/>
      <c r="I16" s="77"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5"/>
      <c r="C17" s="42" t="s">
        <v>325</v>
      </c>
      <c r="D17" s="128">
        <v>1.2670349113192076</v>
      </c>
      <c r="E17" s="84"/>
      <c r="F17" s="71" t="s">
        <v>210</v>
      </c>
      <c r="G17" s="73"/>
      <c r="H17" s="73"/>
      <c r="I17" s="80" t="s">
        <v>204</v>
      </c>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row>
    <row r="18" spans="1:59" ht="15.75" x14ac:dyDescent="0.35">
      <c r="A18" s="21"/>
      <c r="B18" s="175"/>
      <c r="C18" s="42" t="s">
        <v>326</v>
      </c>
      <c r="D18" s="128">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5"/>
      <c r="C19" s="42" t="s">
        <v>327</v>
      </c>
      <c r="D19" s="128">
        <v>1.1729854979825014</v>
      </c>
      <c r="E19" s="21"/>
      <c r="F19" s="21"/>
      <c r="G19" s="86"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5"/>
      <c r="C20" s="42" t="s">
        <v>328</v>
      </c>
      <c r="D20" s="128">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5"/>
      <c r="C21" s="42" t="s">
        <v>253</v>
      </c>
      <c r="D21" s="128">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5"/>
      <c r="C22" s="42" t="s">
        <v>254</v>
      </c>
      <c r="D22" s="128">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5"/>
      <c r="C23" s="42" t="s">
        <v>74</v>
      </c>
      <c r="D23" s="128">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5"/>
      <c r="C24" s="42" t="s">
        <v>109</v>
      </c>
      <c r="D24" s="128">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8" t="s">
        <v>318</v>
      </c>
    </row>
    <row r="28" spans="1:59" x14ac:dyDescent="0.3">
      <c r="B28" s="20" t="s">
        <v>250</v>
      </c>
      <c r="E28" s="75"/>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4"/>
    </row>
    <row r="33" spans="2:5" ht="47.25" customHeight="1" x14ac:dyDescent="0.3">
      <c r="D33" s="109" t="s">
        <v>293</v>
      </c>
    </row>
    <row r="34" spans="2:5" x14ac:dyDescent="0.3">
      <c r="B34" s="114" t="s">
        <v>247</v>
      </c>
      <c r="C34" s="20" t="s">
        <v>253</v>
      </c>
      <c r="D34" s="20">
        <f>0.58982*1000</f>
        <v>589.82000000000005</v>
      </c>
      <c r="E34" s="20" t="s">
        <v>294</v>
      </c>
    </row>
    <row r="35" spans="2:5" x14ac:dyDescent="0.3">
      <c r="B35" s="114" t="s">
        <v>248</v>
      </c>
      <c r="C35" s="20" t="s">
        <v>254</v>
      </c>
      <c r="D35" s="74">
        <f>D34-$D$78</f>
        <v>575.32450000000006</v>
      </c>
    </row>
    <row r="36" spans="2:5" x14ac:dyDescent="0.3">
      <c r="B36" s="114" t="s">
        <v>249</v>
      </c>
      <c r="C36" s="20" t="s">
        <v>74</v>
      </c>
      <c r="D36" s="74">
        <f t="shared" ref="D36:D73" si="2">D35-$D$78</f>
        <v>560.82900000000006</v>
      </c>
    </row>
    <row r="37" spans="2:5" x14ac:dyDescent="0.3">
      <c r="C37" s="20" t="s">
        <v>109</v>
      </c>
      <c r="D37" s="74">
        <f t="shared" si="2"/>
        <v>546.33350000000007</v>
      </c>
    </row>
    <row r="38" spans="2:5" x14ac:dyDescent="0.3">
      <c r="C38" s="20" t="s">
        <v>255</v>
      </c>
      <c r="D38" s="74">
        <f t="shared" si="2"/>
        <v>531.83800000000008</v>
      </c>
    </row>
    <row r="39" spans="2:5" x14ac:dyDescent="0.3">
      <c r="C39" s="20" t="s">
        <v>256</v>
      </c>
      <c r="D39" s="74">
        <f t="shared" si="2"/>
        <v>517.34250000000009</v>
      </c>
    </row>
    <row r="40" spans="2:5" x14ac:dyDescent="0.3">
      <c r="C40" s="20" t="s">
        <v>257</v>
      </c>
      <c r="D40" s="74">
        <f t="shared" si="2"/>
        <v>502.84700000000009</v>
      </c>
    </row>
    <row r="41" spans="2:5" x14ac:dyDescent="0.3">
      <c r="C41" s="20" t="s">
        <v>258</v>
      </c>
      <c r="D41" s="74">
        <f t="shared" si="2"/>
        <v>488.3515000000001</v>
      </c>
    </row>
    <row r="42" spans="2:5" x14ac:dyDescent="0.3">
      <c r="C42" s="20" t="s">
        <v>259</v>
      </c>
      <c r="D42" s="74">
        <f t="shared" si="2"/>
        <v>473.85600000000011</v>
      </c>
    </row>
    <row r="43" spans="2:5" x14ac:dyDescent="0.3">
      <c r="C43" s="20" t="s">
        <v>260</v>
      </c>
      <c r="D43" s="74">
        <f t="shared" si="2"/>
        <v>459.36050000000012</v>
      </c>
    </row>
    <row r="44" spans="2:5" x14ac:dyDescent="0.3">
      <c r="C44" s="20" t="s">
        <v>261</v>
      </c>
      <c r="D44" s="74">
        <f t="shared" si="2"/>
        <v>444.86500000000012</v>
      </c>
    </row>
    <row r="45" spans="2:5" x14ac:dyDescent="0.3">
      <c r="C45" s="20" t="s">
        <v>262</v>
      </c>
      <c r="D45" s="74">
        <f t="shared" si="2"/>
        <v>430.36950000000013</v>
      </c>
    </row>
    <row r="46" spans="2:5" x14ac:dyDescent="0.3">
      <c r="C46" s="20" t="s">
        <v>263</v>
      </c>
      <c r="D46" s="74">
        <f t="shared" si="2"/>
        <v>415.87400000000014</v>
      </c>
    </row>
    <row r="47" spans="2:5" x14ac:dyDescent="0.3">
      <c r="C47" s="20" t="s">
        <v>264</v>
      </c>
      <c r="D47" s="74">
        <f t="shared" si="2"/>
        <v>401.37850000000014</v>
      </c>
    </row>
    <row r="48" spans="2:5" x14ac:dyDescent="0.3">
      <c r="C48" s="20" t="s">
        <v>265</v>
      </c>
      <c r="D48" s="74">
        <f t="shared" si="2"/>
        <v>386.88300000000015</v>
      </c>
    </row>
    <row r="49" spans="3:4" x14ac:dyDescent="0.3">
      <c r="C49" s="20" t="s">
        <v>266</v>
      </c>
      <c r="D49" s="74">
        <f t="shared" si="2"/>
        <v>372.38750000000016</v>
      </c>
    </row>
    <row r="50" spans="3:4" x14ac:dyDescent="0.3">
      <c r="C50" s="20" t="s">
        <v>267</v>
      </c>
      <c r="D50" s="74">
        <f t="shared" si="2"/>
        <v>357.89200000000017</v>
      </c>
    </row>
    <row r="51" spans="3:4" x14ac:dyDescent="0.3">
      <c r="C51" s="20" t="s">
        <v>268</v>
      </c>
      <c r="D51" s="74">
        <f t="shared" si="2"/>
        <v>343.39650000000017</v>
      </c>
    </row>
    <row r="52" spans="3:4" x14ac:dyDescent="0.3">
      <c r="C52" s="20" t="s">
        <v>269</v>
      </c>
      <c r="D52" s="74">
        <f t="shared" si="2"/>
        <v>328.90100000000018</v>
      </c>
    </row>
    <row r="53" spans="3:4" x14ac:dyDescent="0.3">
      <c r="C53" s="20" t="s">
        <v>270</v>
      </c>
      <c r="D53" s="74">
        <f t="shared" si="2"/>
        <v>314.40550000000019</v>
      </c>
    </row>
    <row r="54" spans="3:4" x14ac:dyDescent="0.3">
      <c r="C54" s="20" t="s">
        <v>271</v>
      </c>
      <c r="D54" s="74">
        <f t="shared" si="2"/>
        <v>299.9100000000002</v>
      </c>
    </row>
    <row r="55" spans="3:4" x14ac:dyDescent="0.3">
      <c r="C55" s="20" t="s">
        <v>272</v>
      </c>
      <c r="D55" s="74">
        <f t="shared" si="2"/>
        <v>285.4145000000002</v>
      </c>
    </row>
    <row r="56" spans="3:4" x14ac:dyDescent="0.3">
      <c r="C56" s="20" t="s">
        <v>273</v>
      </c>
      <c r="D56" s="74">
        <f t="shared" si="2"/>
        <v>270.91900000000021</v>
      </c>
    </row>
    <row r="57" spans="3:4" x14ac:dyDescent="0.3">
      <c r="C57" s="20" t="s">
        <v>274</v>
      </c>
      <c r="D57" s="74">
        <f t="shared" si="2"/>
        <v>256.42350000000022</v>
      </c>
    </row>
    <row r="58" spans="3:4" x14ac:dyDescent="0.3">
      <c r="C58" s="20" t="s">
        <v>275</v>
      </c>
      <c r="D58" s="74">
        <f t="shared" si="2"/>
        <v>241.92800000000022</v>
      </c>
    </row>
    <row r="59" spans="3:4" x14ac:dyDescent="0.3">
      <c r="C59" s="20" t="s">
        <v>276</v>
      </c>
      <c r="D59" s="74">
        <f t="shared" si="2"/>
        <v>227.43250000000023</v>
      </c>
    </row>
    <row r="60" spans="3:4" x14ac:dyDescent="0.3">
      <c r="C60" s="20" t="s">
        <v>277</v>
      </c>
      <c r="D60" s="74">
        <f t="shared" si="2"/>
        <v>212.93700000000024</v>
      </c>
    </row>
    <row r="61" spans="3:4" x14ac:dyDescent="0.3">
      <c r="C61" s="20" t="s">
        <v>278</v>
      </c>
      <c r="D61" s="74">
        <f t="shared" si="2"/>
        <v>198.44150000000025</v>
      </c>
    </row>
    <row r="62" spans="3:4" x14ac:dyDescent="0.3">
      <c r="C62" s="20" t="s">
        <v>279</v>
      </c>
      <c r="D62" s="74">
        <f t="shared" si="2"/>
        <v>183.94600000000025</v>
      </c>
    </row>
    <row r="63" spans="3:4" x14ac:dyDescent="0.3">
      <c r="C63" s="20" t="s">
        <v>280</v>
      </c>
      <c r="D63" s="74">
        <f t="shared" si="2"/>
        <v>169.45050000000026</v>
      </c>
    </row>
    <row r="64" spans="3:4" x14ac:dyDescent="0.3">
      <c r="C64" s="20" t="s">
        <v>281</v>
      </c>
      <c r="D64" s="74">
        <f t="shared" si="2"/>
        <v>154.95500000000027</v>
      </c>
    </row>
    <row r="65" spans="3:5" x14ac:dyDescent="0.3">
      <c r="C65" s="20" t="s">
        <v>282</v>
      </c>
      <c r="D65" s="74">
        <f t="shared" si="2"/>
        <v>140.45950000000028</v>
      </c>
    </row>
    <row r="66" spans="3:5" x14ac:dyDescent="0.3">
      <c r="C66" s="20" t="s">
        <v>283</v>
      </c>
      <c r="D66" s="74">
        <f t="shared" si="2"/>
        <v>125.96400000000027</v>
      </c>
    </row>
    <row r="67" spans="3:5" x14ac:dyDescent="0.3">
      <c r="C67" s="20" t="s">
        <v>284</v>
      </c>
      <c r="D67" s="74">
        <f t="shared" si="2"/>
        <v>111.46850000000026</v>
      </c>
    </row>
    <row r="68" spans="3:5" x14ac:dyDescent="0.3">
      <c r="C68" s="20" t="s">
        <v>285</v>
      </c>
      <c r="D68" s="74">
        <f t="shared" si="2"/>
        <v>96.973000000000255</v>
      </c>
    </row>
    <row r="69" spans="3:5" x14ac:dyDescent="0.3">
      <c r="C69" s="20" t="s">
        <v>286</v>
      </c>
      <c r="D69" s="74">
        <f t="shared" si="2"/>
        <v>82.477500000000248</v>
      </c>
    </row>
    <row r="70" spans="3:5" x14ac:dyDescent="0.3">
      <c r="C70" s="20" t="s">
        <v>287</v>
      </c>
      <c r="D70" s="74">
        <f t="shared" si="2"/>
        <v>67.982000000000241</v>
      </c>
    </row>
    <row r="71" spans="3:5" x14ac:dyDescent="0.3">
      <c r="C71" s="20" t="s">
        <v>288</v>
      </c>
      <c r="D71" s="74">
        <f t="shared" si="2"/>
        <v>53.486500000000241</v>
      </c>
    </row>
    <row r="72" spans="3:5" x14ac:dyDescent="0.3">
      <c r="C72" s="20" t="s">
        <v>289</v>
      </c>
      <c r="D72" s="74">
        <f t="shared" si="2"/>
        <v>38.991000000000241</v>
      </c>
    </row>
    <row r="73" spans="3:5" x14ac:dyDescent="0.3">
      <c r="C73" s="20" t="s">
        <v>290</v>
      </c>
      <c r="D73" s="74">
        <f t="shared" si="2"/>
        <v>24.495500000000241</v>
      </c>
    </row>
    <row r="74" spans="3:5" x14ac:dyDescent="0.3">
      <c r="C74" s="20" t="s">
        <v>291</v>
      </c>
      <c r="D74" s="74">
        <v>10</v>
      </c>
    </row>
    <row r="75" spans="3:5" x14ac:dyDescent="0.3">
      <c r="C75" s="20" t="s">
        <v>292</v>
      </c>
      <c r="D75" s="74">
        <f>D73-D78</f>
        <v>10.00000000000024</v>
      </c>
      <c r="E75" s="20" t="s">
        <v>295</v>
      </c>
    </row>
    <row r="78" spans="3:5" x14ac:dyDescent="0.3">
      <c r="D78" s="110">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H35" sqref="H35"/>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352</v>
      </c>
      <c r="C1" s="3" t="str">
        <f>'Option summary'!D9</f>
        <v>Negotiate with land owner to purchase easement</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80" t="s">
        <v>11</v>
      </c>
      <c r="B7" s="62" t="s">
        <v>158</v>
      </c>
      <c r="C7" s="61"/>
      <c r="D7" s="62" t="s">
        <v>40</v>
      </c>
      <c r="E7" s="63">
        <v>-0.65</v>
      </c>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81"/>
      <c r="B8" s="62" t="s">
        <v>176</v>
      </c>
      <c r="C8" s="61"/>
      <c r="D8" s="62" t="s">
        <v>40</v>
      </c>
      <c r="E8" s="63">
        <v>-1E-3</v>
      </c>
      <c r="F8" s="63">
        <f>E8</f>
        <v>-1E-3</v>
      </c>
      <c r="G8" s="63">
        <f t="shared" ref="G8:AW8" si="0">F8</f>
        <v>-1E-3</v>
      </c>
      <c r="H8" s="63">
        <f t="shared" si="0"/>
        <v>-1E-3</v>
      </c>
      <c r="I8" s="63">
        <f t="shared" si="0"/>
        <v>-1E-3</v>
      </c>
      <c r="J8" s="63">
        <f t="shared" si="0"/>
        <v>-1E-3</v>
      </c>
      <c r="K8" s="63">
        <f t="shared" si="0"/>
        <v>-1E-3</v>
      </c>
      <c r="L8" s="63">
        <f t="shared" si="0"/>
        <v>-1E-3</v>
      </c>
      <c r="M8" s="63">
        <f t="shared" si="0"/>
        <v>-1E-3</v>
      </c>
      <c r="N8" s="63">
        <f t="shared" si="0"/>
        <v>-1E-3</v>
      </c>
      <c r="O8" s="63">
        <f t="shared" si="0"/>
        <v>-1E-3</v>
      </c>
      <c r="P8" s="63">
        <f t="shared" si="0"/>
        <v>-1E-3</v>
      </c>
      <c r="Q8" s="63">
        <f t="shared" si="0"/>
        <v>-1E-3</v>
      </c>
      <c r="R8" s="63">
        <f t="shared" si="0"/>
        <v>-1E-3</v>
      </c>
      <c r="S8" s="63">
        <f t="shared" si="0"/>
        <v>-1E-3</v>
      </c>
      <c r="T8" s="63">
        <f t="shared" si="0"/>
        <v>-1E-3</v>
      </c>
      <c r="U8" s="63">
        <f t="shared" si="0"/>
        <v>-1E-3</v>
      </c>
      <c r="V8" s="63">
        <f t="shared" si="0"/>
        <v>-1E-3</v>
      </c>
      <c r="W8" s="63">
        <f t="shared" si="0"/>
        <v>-1E-3</v>
      </c>
      <c r="X8" s="63">
        <f t="shared" si="0"/>
        <v>-1E-3</v>
      </c>
      <c r="Y8" s="63">
        <f t="shared" si="0"/>
        <v>-1E-3</v>
      </c>
      <c r="Z8" s="63">
        <f t="shared" si="0"/>
        <v>-1E-3</v>
      </c>
      <c r="AA8" s="63">
        <f t="shared" si="0"/>
        <v>-1E-3</v>
      </c>
      <c r="AB8" s="63">
        <f t="shared" si="0"/>
        <v>-1E-3</v>
      </c>
      <c r="AC8" s="63">
        <f t="shared" si="0"/>
        <v>-1E-3</v>
      </c>
      <c r="AD8" s="63">
        <f t="shared" si="0"/>
        <v>-1E-3</v>
      </c>
      <c r="AE8" s="63">
        <f t="shared" si="0"/>
        <v>-1E-3</v>
      </c>
      <c r="AF8" s="63">
        <f t="shared" si="0"/>
        <v>-1E-3</v>
      </c>
      <c r="AG8" s="63">
        <f t="shared" si="0"/>
        <v>-1E-3</v>
      </c>
      <c r="AH8" s="63">
        <f t="shared" si="0"/>
        <v>-1E-3</v>
      </c>
      <c r="AI8" s="63">
        <f t="shared" si="0"/>
        <v>-1E-3</v>
      </c>
      <c r="AJ8" s="63">
        <f t="shared" si="0"/>
        <v>-1E-3</v>
      </c>
      <c r="AK8" s="63">
        <f t="shared" si="0"/>
        <v>-1E-3</v>
      </c>
      <c r="AL8" s="63">
        <f t="shared" si="0"/>
        <v>-1E-3</v>
      </c>
      <c r="AM8" s="63">
        <f t="shared" si="0"/>
        <v>-1E-3</v>
      </c>
      <c r="AN8" s="63">
        <f t="shared" si="0"/>
        <v>-1E-3</v>
      </c>
      <c r="AO8" s="63">
        <f t="shared" si="0"/>
        <v>-1E-3</v>
      </c>
      <c r="AP8" s="63">
        <f t="shared" si="0"/>
        <v>-1E-3</v>
      </c>
      <c r="AQ8" s="63">
        <f t="shared" si="0"/>
        <v>-1E-3</v>
      </c>
      <c r="AR8" s="63">
        <f t="shared" si="0"/>
        <v>-1E-3</v>
      </c>
      <c r="AS8" s="63">
        <f t="shared" si="0"/>
        <v>-1E-3</v>
      </c>
      <c r="AT8" s="63">
        <f t="shared" si="0"/>
        <v>-1E-3</v>
      </c>
      <c r="AU8" s="63">
        <f t="shared" si="0"/>
        <v>-1E-3</v>
      </c>
      <c r="AV8" s="63">
        <f t="shared" si="0"/>
        <v>-1E-3</v>
      </c>
      <c r="AW8" s="63">
        <f t="shared" si="0"/>
        <v>-1E-3</v>
      </c>
      <c r="AX8" s="62"/>
      <c r="AY8" s="62"/>
      <c r="AZ8" s="62"/>
      <c r="BA8" s="62"/>
      <c r="BB8" s="62"/>
      <c r="BC8" s="62"/>
      <c r="BD8" s="62"/>
    </row>
    <row r="9" spans="1:56" x14ac:dyDescent="0.3">
      <c r="A9" s="181"/>
      <c r="B9" s="62" t="s">
        <v>181</v>
      </c>
      <c r="C9" s="61"/>
      <c r="D9" s="62" t="s">
        <v>40</v>
      </c>
      <c r="E9" s="63">
        <f>-200/1000000</f>
        <v>-2.0000000000000001E-4</v>
      </c>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81"/>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81"/>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82"/>
      <c r="B12" s="126" t="s">
        <v>197</v>
      </c>
      <c r="C12" s="59"/>
      <c r="D12" s="127" t="s">
        <v>40</v>
      </c>
      <c r="E12" s="60">
        <f>SUM(E7:E11)</f>
        <v>-0.6512</v>
      </c>
      <c r="F12" s="60">
        <f t="shared" ref="F12:AW12" si="1">SUM(F7:F11)</f>
        <v>-1E-3</v>
      </c>
      <c r="G12" s="60">
        <f t="shared" si="1"/>
        <v>-1E-3</v>
      </c>
      <c r="H12" s="60">
        <f t="shared" si="1"/>
        <v>-1E-3</v>
      </c>
      <c r="I12" s="60">
        <f t="shared" si="1"/>
        <v>-1E-3</v>
      </c>
      <c r="J12" s="60">
        <f t="shared" si="1"/>
        <v>-1E-3</v>
      </c>
      <c r="K12" s="60">
        <f t="shared" si="1"/>
        <v>-1E-3</v>
      </c>
      <c r="L12" s="60">
        <f t="shared" si="1"/>
        <v>-1E-3</v>
      </c>
      <c r="M12" s="60">
        <f t="shared" si="1"/>
        <v>-1E-3</v>
      </c>
      <c r="N12" s="60">
        <f t="shared" si="1"/>
        <v>-1E-3</v>
      </c>
      <c r="O12" s="60">
        <f t="shared" si="1"/>
        <v>-1E-3</v>
      </c>
      <c r="P12" s="60">
        <f t="shared" si="1"/>
        <v>-1E-3</v>
      </c>
      <c r="Q12" s="60">
        <f t="shared" si="1"/>
        <v>-1E-3</v>
      </c>
      <c r="R12" s="60">
        <f t="shared" si="1"/>
        <v>-1E-3</v>
      </c>
      <c r="S12" s="60">
        <f t="shared" si="1"/>
        <v>-1E-3</v>
      </c>
      <c r="T12" s="60">
        <f t="shared" si="1"/>
        <v>-1E-3</v>
      </c>
      <c r="U12" s="60">
        <f t="shared" si="1"/>
        <v>-1E-3</v>
      </c>
      <c r="V12" s="60">
        <f t="shared" si="1"/>
        <v>-1E-3</v>
      </c>
      <c r="W12" s="60">
        <f t="shared" si="1"/>
        <v>-1E-3</v>
      </c>
      <c r="X12" s="60">
        <f t="shared" si="1"/>
        <v>-1E-3</v>
      </c>
      <c r="Y12" s="60">
        <f t="shared" si="1"/>
        <v>-1E-3</v>
      </c>
      <c r="Z12" s="60">
        <f t="shared" si="1"/>
        <v>-1E-3</v>
      </c>
      <c r="AA12" s="60">
        <f t="shared" si="1"/>
        <v>-1E-3</v>
      </c>
      <c r="AB12" s="60">
        <f t="shared" si="1"/>
        <v>-1E-3</v>
      </c>
      <c r="AC12" s="60">
        <f t="shared" si="1"/>
        <v>-1E-3</v>
      </c>
      <c r="AD12" s="60">
        <f t="shared" si="1"/>
        <v>-1E-3</v>
      </c>
      <c r="AE12" s="60">
        <f t="shared" si="1"/>
        <v>-1E-3</v>
      </c>
      <c r="AF12" s="60">
        <f t="shared" si="1"/>
        <v>-1E-3</v>
      </c>
      <c r="AG12" s="60">
        <f t="shared" si="1"/>
        <v>-1E-3</v>
      </c>
      <c r="AH12" s="60">
        <f t="shared" si="1"/>
        <v>-1E-3</v>
      </c>
      <c r="AI12" s="60">
        <f t="shared" si="1"/>
        <v>-1E-3</v>
      </c>
      <c r="AJ12" s="60">
        <f t="shared" si="1"/>
        <v>-1E-3</v>
      </c>
      <c r="AK12" s="60">
        <f t="shared" si="1"/>
        <v>-1E-3</v>
      </c>
      <c r="AL12" s="60">
        <f t="shared" si="1"/>
        <v>-1E-3</v>
      </c>
      <c r="AM12" s="60">
        <f t="shared" si="1"/>
        <v>-1E-3</v>
      </c>
      <c r="AN12" s="60">
        <f t="shared" si="1"/>
        <v>-1E-3</v>
      </c>
      <c r="AO12" s="60">
        <f t="shared" si="1"/>
        <v>-1E-3</v>
      </c>
      <c r="AP12" s="60">
        <f t="shared" si="1"/>
        <v>-1E-3</v>
      </c>
      <c r="AQ12" s="60">
        <f t="shared" si="1"/>
        <v>-1E-3</v>
      </c>
      <c r="AR12" s="60">
        <f t="shared" si="1"/>
        <v>-1E-3</v>
      </c>
      <c r="AS12" s="60">
        <f t="shared" si="1"/>
        <v>-1E-3</v>
      </c>
      <c r="AT12" s="60">
        <f t="shared" si="1"/>
        <v>-1E-3</v>
      </c>
      <c r="AU12" s="60">
        <f t="shared" si="1"/>
        <v>-1E-3</v>
      </c>
      <c r="AV12" s="60">
        <f t="shared" si="1"/>
        <v>-1E-3</v>
      </c>
      <c r="AW12" s="60">
        <f t="shared" si="1"/>
        <v>-1E-3</v>
      </c>
      <c r="AX12" s="62"/>
      <c r="AY12" s="62"/>
      <c r="AZ12" s="62"/>
      <c r="BA12" s="62"/>
      <c r="BB12" s="62"/>
      <c r="BC12" s="62"/>
      <c r="BD12" s="62"/>
    </row>
    <row r="13" spans="1:56" ht="12.75" customHeight="1" x14ac:dyDescent="0.3">
      <c r="A13" s="176"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7"/>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7"/>
      <c r="B15" s="9" t="s">
        <v>298</v>
      </c>
      <c r="C15" s="11"/>
      <c r="D15" s="11" t="s">
        <v>40</v>
      </c>
      <c r="E15" s="83">
        <f>'Fixed data'!$G$7*E$31/1000000</f>
        <v>0</v>
      </c>
      <c r="F15" s="83">
        <f>'Fixed data'!$G$7*F$31/1000000</f>
        <v>0</v>
      </c>
      <c r="G15" s="83">
        <f>'Fixed data'!$G$7*G$31/1000000</f>
        <v>0</v>
      </c>
      <c r="H15" s="83">
        <f>'Fixed data'!$G$7*H$31/1000000</f>
        <v>0</v>
      </c>
      <c r="I15" s="83">
        <f>'Fixed data'!$G$7*I$31/1000000</f>
        <v>0</v>
      </c>
      <c r="J15" s="83">
        <f>'Fixed data'!$G$7*J$31/1000000</f>
        <v>0</v>
      </c>
      <c r="K15" s="83">
        <f>'Fixed data'!$G$7*K$31/1000000</f>
        <v>0</v>
      </c>
      <c r="L15" s="83">
        <f>'Fixed data'!$G$7*L$31/1000000</f>
        <v>0</v>
      </c>
      <c r="M15" s="83">
        <f>'Fixed data'!$G$7*M$31/1000000</f>
        <v>0</v>
      </c>
      <c r="N15" s="83">
        <f>'Fixed data'!$G$7*N$31/1000000</f>
        <v>0</v>
      </c>
      <c r="O15" s="83">
        <f>'Fixed data'!$G$7*O$31/1000000</f>
        <v>0</v>
      </c>
      <c r="P15" s="83">
        <f>'Fixed data'!$G$7*P$31/1000000</f>
        <v>0</v>
      </c>
      <c r="Q15" s="83">
        <f>'Fixed data'!$G$7*Q$31/1000000</f>
        <v>0</v>
      </c>
      <c r="R15" s="83">
        <f>'Fixed data'!$G$7*R$31/1000000</f>
        <v>0</v>
      </c>
      <c r="S15" s="83">
        <f>'Fixed data'!$G$7*S$31/1000000</f>
        <v>0</v>
      </c>
      <c r="T15" s="83">
        <f>'Fixed data'!$G$7*T$31/1000000</f>
        <v>0</v>
      </c>
      <c r="U15" s="83">
        <f>'Fixed data'!$G$7*U$31/1000000</f>
        <v>0</v>
      </c>
      <c r="V15" s="83">
        <f>'Fixed data'!$G$7*V$31/1000000</f>
        <v>0</v>
      </c>
      <c r="W15" s="83">
        <f>'Fixed data'!$G$7*W$31/1000000</f>
        <v>0</v>
      </c>
      <c r="X15" s="83">
        <f>'Fixed data'!$G$7*X$31/1000000</f>
        <v>0</v>
      </c>
      <c r="Y15" s="83">
        <f>'Fixed data'!$G$7*Y$31/1000000</f>
        <v>0</v>
      </c>
      <c r="Z15" s="83">
        <f>'Fixed data'!$G$7*Z$31/1000000</f>
        <v>0</v>
      </c>
      <c r="AA15" s="83">
        <f>'Fixed data'!$G$7*AA$31/1000000</f>
        <v>0</v>
      </c>
      <c r="AB15" s="83">
        <f>'Fixed data'!$G$7*AB$31/1000000</f>
        <v>0</v>
      </c>
      <c r="AC15" s="83">
        <f>'Fixed data'!$G$7*AC$31/1000000</f>
        <v>0</v>
      </c>
      <c r="AD15" s="83">
        <f>'Fixed data'!$G$7*AD$31/1000000</f>
        <v>0</v>
      </c>
      <c r="AE15" s="83">
        <f>'Fixed data'!$G$7*AE$31/1000000</f>
        <v>0</v>
      </c>
      <c r="AF15" s="83">
        <f>'Fixed data'!$G$7*AF$31/1000000</f>
        <v>0</v>
      </c>
      <c r="AG15" s="83">
        <f>'Fixed data'!$G$7*AG$31/1000000</f>
        <v>0</v>
      </c>
      <c r="AH15" s="83">
        <f>'Fixed data'!$G$7*AH$31/1000000</f>
        <v>0</v>
      </c>
      <c r="AI15" s="83">
        <f>'Fixed data'!$G$7*AI$31/1000000</f>
        <v>0</v>
      </c>
      <c r="AJ15" s="83">
        <f>'Fixed data'!$G$7*AJ$31/1000000</f>
        <v>0</v>
      </c>
      <c r="AK15" s="83">
        <f>'Fixed data'!$G$7*AK$31/1000000</f>
        <v>0</v>
      </c>
      <c r="AL15" s="83">
        <f>'Fixed data'!$G$7*AL$31/1000000</f>
        <v>0</v>
      </c>
      <c r="AM15" s="83">
        <f>'Fixed data'!$G$7*AM$31/1000000</f>
        <v>0</v>
      </c>
      <c r="AN15" s="83">
        <f>'Fixed data'!$G$7*AN$31/1000000</f>
        <v>0</v>
      </c>
      <c r="AO15" s="83">
        <f>'Fixed data'!$G$7*AO$31/1000000</f>
        <v>0</v>
      </c>
      <c r="AP15" s="83">
        <f>'Fixed data'!$G$7*AP$31/1000000</f>
        <v>0</v>
      </c>
      <c r="AQ15" s="83">
        <f>'Fixed data'!$G$7*AQ$31/1000000</f>
        <v>0</v>
      </c>
      <c r="AR15" s="83">
        <f>'Fixed data'!$G$7*AR$31/1000000</f>
        <v>0</v>
      </c>
      <c r="AS15" s="83">
        <f>'Fixed data'!$G$7*AS$31/1000000</f>
        <v>0</v>
      </c>
      <c r="AT15" s="83">
        <f>'Fixed data'!$G$7*AT$31/1000000</f>
        <v>0</v>
      </c>
      <c r="AU15" s="83">
        <f>'Fixed data'!$G$7*AU$31/1000000</f>
        <v>0</v>
      </c>
      <c r="AV15" s="83">
        <f>'Fixed data'!$G$7*AV$31/1000000</f>
        <v>0</v>
      </c>
      <c r="AW15" s="83">
        <f>'Fixed data'!$G$7*AW$31/1000000</f>
        <v>0</v>
      </c>
      <c r="AX15" s="83">
        <f>'Fixed data'!$G$7*AX$31/1000000</f>
        <v>0</v>
      </c>
      <c r="AY15" s="83">
        <f>'Fixed data'!$G$7*AY$31/1000000</f>
        <v>0</v>
      </c>
      <c r="AZ15" s="83">
        <f>'Fixed data'!$G$7*AZ$31/1000000</f>
        <v>0</v>
      </c>
      <c r="BA15" s="83">
        <f>'Fixed data'!$G$7*BA$31/1000000</f>
        <v>0</v>
      </c>
      <c r="BB15" s="83">
        <f>'Fixed data'!$G$7*BB$31/1000000</f>
        <v>0</v>
      </c>
      <c r="BC15" s="83">
        <f>'Fixed data'!$G$7*BC$31/1000000</f>
        <v>0</v>
      </c>
      <c r="BD15" s="83">
        <f>'Fixed data'!$G$7*BD$31/1000000</f>
        <v>0</v>
      </c>
    </row>
    <row r="16" spans="1:56" ht="15" customHeight="1" x14ac:dyDescent="0.3">
      <c r="A16" s="177"/>
      <c r="B16" s="9" t="s">
        <v>299</v>
      </c>
      <c r="C16" s="9"/>
      <c r="D16" s="9" t="s">
        <v>40</v>
      </c>
      <c r="E16" s="83">
        <f>'Fixed data'!$G$8*E32/1000000</f>
        <v>0</v>
      </c>
      <c r="F16" s="83">
        <f>'Fixed data'!$G$8*F32/1000000</f>
        <v>0</v>
      </c>
      <c r="G16" s="83">
        <f>'Fixed data'!$G$8*G32/1000000</f>
        <v>0</v>
      </c>
      <c r="H16" s="83">
        <f>'Fixed data'!$G$8*H32/1000000</f>
        <v>0</v>
      </c>
      <c r="I16" s="83">
        <f>'Fixed data'!$G$8*I32/1000000</f>
        <v>0</v>
      </c>
      <c r="J16" s="83">
        <f>'Fixed data'!$G$8*J32/1000000</f>
        <v>0</v>
      </c>
      <c r="K16" s="83">
        <f>'Fixed data'!$G$8*K32/1000000</f>
        <v>0</v>
      </c>
      <c r="L16" s="83">
        <f>'Fixed data'!$G$8*L32/1000000</f>
        <v>0</v>
      </c>
      <c r="M16" s="83">
        <f>'Fixed data'!$G$8*M32/1000000</f>
        <v>0</v>
      </c>
      <c r="N16" s="83">
        <f>'Fixed data'!$G$8*N32/1000000</f>
        <v>0</v>
      </c>
      <c r="O16" s="83">
        <f>'Fixed data'!$G$8*O32/1000000</f>
        <v>0</v>
      </c>
      <c r="P16" s="83">
        <f>'Fixed data'!$G$8*P32/1000000</f>
        <v>0</v>
      </c>
      <c r="Q16" s="83">
        <f>'Fixed data'!$G$8*Q32/1000000</f>
        <v>0</v>
      </c>
      <c r="R16" s="83">
        <f>'Fixed data'!$G$8*R32/1000000</f>
        <v>0</v>
      </c>
      <c r="S16" s="83">
        <f>'Fixed data'!$G$8*S32/1000000</f>
        <v>0</v>
      </c>
      <c r="T16" s="83">
        <f>'Fixed data'!$G$8*T32/1000000</f>
        <v>0</v>
      </c>
      <c r="U16" s="83">
        <f>'Fixed data'!$G$8*U32/1000000</f>
        <v>0</v>
      </c>
      <c r="V16" s="83">
        <f>'Fixed data'!$G$8*V32/1000000</f>
        <v>0</v>
      </c>
      <c r="W16" s="83">
        <f>'Fixed data'!$G$8*W32/1000000</f>
        <v>0</v>
      </c>
      <c r="X16" s="83">
        <f>'Fixed data'!$G$8*X32/1000000</f>
        <v>0</v>
      </c>
      <c r="Y16" s="83">
        <f>'Fixed data'!$G$8*Y32/1000000</f>
        <v>0</v>
      </c>
      <c r="Z16" s="83">
        <f>'Fixed data'!$G$8*Z32/1000000</f>
        <v>0</v>
      </c>
      <c r="AA16" s="83">
        <f>'Fixed data'!$G$8*AA32/1000000</f>
        <v>0</v>
      </c>
      <c r="AB16" s="83">
        <f>'Fixed data'!$G$8*AB32/1000000</f>
        <v>0</v>
      </c>
      <c r="AC16" s="83">
        <f>'Fixed data'!$G$8*AC32/1000000</f>
        <v>0</v>
      </c>
      <c r="AD16" s="83">
        <f>'Fixed data'!$G$8*AD32/1000000</f>
        <v>0</v>
      </c>
      <c r="AE16" s="83">
        <f>'Fixed data'!$G$8*AE32/1000000</f>
        <v>0</v>
      </c>
      <c r="AF16" s="83">
        <f>'Fixed data'!$G$8*AF32/1000000</f>
        <v>0</v>
      </c>
      <c r="AG16" s="83">
        <f>'Fixed data'!$G$8*AG32/1000000</f>
        <v>0</v>
      </c>
      <c r="AH16" s="83">
        <f>'Fixed data'!$G$8*AH32/1000000</f>
        <v>0</v>
      </c>
      <c r="AI16" s="83">
        <f>'Fixed data'!$G$8*AI32/1000000</f>
        <v>0</v>
      </c>
      <c r="AJ16" s="83">
        <f>'Fixed data'!$G$8*AJ32/1000000</f>
        <v>0</v>
      </c>
      <c r="AK16" s="83">
        <f>'Fixed data'!$G$8*AK32/1000000</f>
        <v>0</v>
      </c>
      <c r="AL16" s="83">
        <f>'Fixed data'!$G$8*AL32/1000000</f>
        <v>0</v>
      </c>
      <c r="AM16" s="83">
        <f>'Fixed data'!$G$8*AM32/1000000</f>
        <v>0</v>
      </c>
      <c r="AN16" s="83">
        <f>'Fixed data'!$G$8*AN32/1000000</f>
        <v>0</v>
      </c>
      <c r="AO16" s="83">
        <f>'Fixed data'!$G$8*AO32/1000000</f>
        <v>0</v>
      </c>
      <c r="AP16" s="83">
        <f>'Fixed data'!$G$8*AP32/1000000</f>
        <v>0</v>
      </c>
      <c r="AQ16" s="83">
        <f>'Fixed data'!$G$8*AQ32/1000000</f>
        <v>0</v>
      </c>
      <c r="AR16" s="83">
        <f>'Fixed data'!$G$8*AR32/1000000</f>
        <v>0</v>
      </c>
      <c r="AS16" s="83">
        <f>'Fixed data'!$G$8*AS32/1000000</f>
        <v>0</v>
      </c>
      <c r="AT16" s="83">
        <f>'Fixed data'!$G$8*AT32/1000000</f>
        <v>0</v>
      </c>
      <c r="AU16" s="83">
        <f>'Fixed data'!$G$8*AU32/1000000</f>
        <v>0</v>
      </c>
      <c r="AV16" s="83">
        <f>'Fixed data'!$G$8*AV32/1000000</f>
        <v>0</v>
      </c>
      <c r="AW16" s="83">
        <f>'Fixed data'!$G$8*AW32/1000000</f>
        <v>0</v>
      </c>
      <c r="AX16" s="83">
        <f>'Fixed data'!$G$8*AX32/1000000</f>
        <v>0</v>
      </c>
      <c r="AY16" s="83">
        <f>'Fixed data'!$G$8*AY32/1000000</f>
        <v>0</v>
      </c>
      <c r="AZ16" s="83">
        <f>'Fixed data'!$G$8*AZ32/1000000</f>
        <v>0</v>
      </c>
      <c r="BA16" s="83">
        <f>'Fixed data'!$G$8*BA32/1000000</f>
        <v>0</v>
      </c>
      <c r="BB16" s="83">
        <f>'Fixed data'!$G$8*BB32/1000000</f>
        <v>0</v>
      </c>
      <c r="BC16" s="83">
        <f>'Fixed data'!$G$8*BC32/1000000</f>
        <v>0</v>
      </c>
      <c r="BD16" s="83">
        <f>'Fixed data'!$G$8*BD32/1000000</f>
        <v>0</v>
      </c>
    </row>
    <row r="17" spans="1:56" ht="15" customHeight="1" x14ac:dyDescent="0.3">
      <c r="A17" s="177"/>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7"/>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7"/>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7"/>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7"/>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7"/>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7"/>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8"/>
      <c r="B24" s="13" t="s">
        <v>101</v>
      </c>
      <c r="C24" s="13"/>
      <c r="D24" s="13" t="s">
        <v>40</v>
      </c>
      <c r="E24" s="54">
        <f>SUM(E13:E23)</f>
        <v>0</v>
      </c>
      <c r="F24" s="54">
        <f t="shared" ref="F24:BD24" si="2">SUM(F13:F23)</f>
        <v>0</v>
      </c>
      <c r="G24" s="54">
        <f t="shared" si="2"/>
        <v>0</v>
      </c>
      <c r="H24" s="54">
        <f t="shared" si="2"/>
        <v>0</v>
      </c>
      <c r="I24" s="54">
        <f t="shared" si="2"/>
        <v>0</v>
      </c>
      <c r="J24" s="54">
        <f t="shared" si="2"/>
        <v>0</v>
      </c>
      <c r="K24" s="54">
        <f t="shared" si="2"/>
        <v>0</v>
      </c>
      <c r="L24" s="54">
        <f t="shared" si="2"/>
        <v>0</v>
      </c>
      <c r="M24" s="54">
        <f t="shared" si="2"/>
        <v>0</v>
      </c>
      <c r="N24" s="54">
        <f t="shared" si="2"/>
        <v>0</v>
      </c>
      <c r="O24" s="54">
        <f t="shared" si="2"/>
        <v>0</v>
      </c>
      <c r="P24" s="54">
        <f t="shared" si="2"/>
        <v>0</v>
      </c>
      <c r="Q24" s="54">
        <f t="shared" si="2"/>
        <v>0</v>
      </c>
      <c r="R24" s="54">
        <f t="shared" si="2"/>
        <v>0</v>
      </c>
      <c r="S24" s="54">
        <f t="shared" si="2"/>
        <v>0</v>
      </c>
      <c r="T24" s="54">
        <f t="shared" si="2"/>
        <v>0</v>
      </c>
      <c r="U24" s="54">
        <f t="shared" si="2"/>
        <v>0</v>
      </c>
      <c r="V24" s="54">
        <f t="shared" si="2"/>
        <v>0</v>
      </c>
      <c r="W24" s="54">
        <f t="shared" si="2"/>
        <v>0</v>
      </c>
      <c r="X24" s="54">
        <f t="shared" si="2"/>
        <v>0</v>
      </c>
      <c r="Y24" s="54">
        <f t="shared" si="2"/>
        <v>0</v>
      </c>
      <c r="Z24" s="54">
        <f t="shared" si="2"/>
        <v>0</v>
      </c>
      <c r="AA24" s="54">
        <f t="shared" si="2"/>
        <v>0</v>
      </c>
      <c r="AB24" s="54">
        <f t="shared" si="2"/>
        <v>0</v>
      </c>
      <c r="AC24" s="54">
        <f t="shared" si="2"/>
        <v>0</v>
      </c>
      <c r="AD24" s="54">
        <f t="shared" si="2"/>
        <v>0</v>
      </c>
      <c r="AE24" s="54">
        <f t="shared" si="2"/>
        <v>0</v>
      </c>
      <c r="AF24" s="54">
        <f t="shared" si="2"/>
        <v>0</v>
      </c>
      <c r="AG24" s="54">
        <f t="shared" si="2"/>
        <v>0</v>
      </c>
      <c r="AH24" s="54">
        <f t="shared" si="2"/>
        <v>0</v>
      </c>
      <c r="AI24" s="54">
        <f t="shared" si="2"/>
        <v>0</v>
      </c>
      <c r="AJ24" s="54">
        <f t="shared" si="2"/>
        <v>0</v>
      </c>
      <c r="AK24" s="54">
        <f t="shared" si="2"/>
        <v>0</v>
      </c>
      <c r="AL24" s="54">
        <f t="shared" si="2"/>
        <v>0</v>
      </c>
      <c r="AM24" s="54">
        <f t="shared" si="2"/>
        <v>0</v>
      </c>
      <c r="AN24" s="54">
        <f t="shared" si="2"/>
        <v>0</v>
      </c>
      <c r="AO24" s="54">
        <f t="shared" si="2"/>
        <v>0</v>
      </c>
      <c r="AP24" s="54">
        <f t="shared" si="2"/>
        <v>0</v>
      </c>
      <c r="AQ24" s="54">
        <f t="shared" si="2"/>
        <v>0</v>
      </c>
      <c r="AR24" s="54">
        <f t="shared" si="2"/>
        <v>0</v>
      </c>
      <c r="AS24" s="54">
        <f t="shared" si="2"/>
        <v>0</v>
      </c>
      <c r="AT24" s="54">
        <f t="shared" si="2"/>
        <v>0</v>
      </c>
      <c r="AU24" s="54">
        <f t="shared" si="2"/>
        <v>0</v>
      </c>
      <c r="AV24" s="54">
        <f t="shared" si="2"/>
        <v>0</v>
      </c>
      <c r="AW24" s="54">
        <f t="shared" si="2"/>
        <v>0</v>
      </c>
      <c r="AX24" s="54">
        <f t="shared" si="2"/>
        <v>0</v>
      </c>
      <c r="AY24" s="54">
        <f t="shared" si="2"/>
        <v>0</v>
      </c>
      <c r="AZ24" s="54">
        <f t="shared" si="2"/>
        <v>0</v>
      </c>
      <c r="BA24" s="54">
        <f t="shared" si="2"/>
        <v>0</v>
      </c>
      <c r="BB24" s="54">
        <f t="shared" si="2"/>
        <v>0</v>
      </c>
      <c r="BC24" s="54">
        <f t="shared" si="2"/>
        <v>0</v>
      </c>
      <c r="BD24" s="54">
        <f t="shared" si="2"/>
        <v>0</v>
      </c>
    </row>
    <row r="25" spans="1:56" x14ac:dyDescent="0.3">
      <c r="A25" s="76"/>
      <c r="B25" s="14"/>
    </row>
    <row r="26" spans="1:56" x14ac:dyDescent="0.3">
      <c r="A26" s="76"/>
    </row>
    <row r="27" spans="1:56" x14ac:dyDescent="0.3">
      <c r="A27" s="118"/>
      <c r="B27" s="125" t="s">
        <v>217</v>
      </c>
      <c r="C27" s="119"/>
      <c r="D27" s="120"/>
      <c r="E27" s="120"/>
      <c r="F27" s="120"/>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row>
    <row r="28" spans="1:56" x14ac:dyDescent="0.3">
      <c r="A28" s="121"/>
      <c r="B28" s="122"/>
      <c r="C28" s="123"/>
      <c r="D28" s="124"/>
      <c r="E28" s="124"/>
      <c r="F28" s="124"/>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124"/>
      <c r="AE28" s="124"/>
      <c r="AF28" s="124"/>
      <c r="AG28" s="124"/>
      <c r="AH28" s="124"/>
      <c r="AI28" s="124"/>
      <c r="AJ28" s="124"/>
      <c r="AK28" s="124"/>
      <c r="AL28" s="124"/>
      <c r="AM28" s="124"/>
      <c r="AN28" s="124"/>
      <c r="AO28" s="124"/>
      <c r="AP28" s="124"/>
      <c r="AQ28" s="124"/>
      <c r="AR28" s="124"/>
      <c r="AS28" s="124"/>
      <c r="AT28" s="124"/>
      <c r="AU28" s="124"/>
      <c r="AV28" s="124"/>
      <c r="AW28" s="124"/>
      <c r="AX28" s="124"/>
      <c r="AY28" s="124"/>
      <c r="AZ28" s="124"/>
      <c r="BA28" s="124"/>
      <c r="BB28" s="124"/>
      <c r="BC28" s="124"/>
      <c r="BD28" s="124"/>
    </row>
    <row r="29" spans="1:56" ht="12.75" customHeight="1" x14ac:dyDescent="0.3">
      <c r="A29" s="179"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9"/>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9"/>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9"/>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9"/>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9"/>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9"/>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9"/>
      <c r="B36" s="4" t="s">
        <v>216</v>
      </c>
      <c r="D36" s="4" t="s">
        <v>91</v>
      </c>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70"/>
      <c r="AL36" s="70"/>
      <c r="AM36" s="70"/>
      <c r="AN36" s="70"/>
      <c r="AO36" s="70"/>
      <c r="AP36" s="70"/>
      <c r="AQ36" s="70"/>
      <c r="AR36" s="70"/>
      <c r="AS36" s="70"/>
      <c r="AT36" s="70"/>
      <c r="AU36" s="70"/>
      <c r="AV36" s="70"/>
      <c r="AW36" s="70"/>
      <c r="AX36" s="70"/>
      <c r="AY36" s="70"/>
      <c r="AZ36" s="70"/>
      <c r="BA36" s="70"/>
      <c r="BB36" s="70"/>
      <c r="BC36" s="70"/>
      <c r="BD36" s="70"/>
    </row>
    <row r="37" spans="1:56" x14ac:dyDescent="0.3">
      <c r="C37" s="37"/>
    </row>
    <row r="38" spans="1:56" ht="16.5" x14ac:dyDescent="0.3">
      <c r="A38" s="87"/>
      <c r="C38" s="37"/>
    </row>
    <row r="39" spans="1:56" ht="16.5" x14ac:dyDescent="0.3">
      <c r="A39" s="87">
        <v>1</v>
      </c>
      <c r="B39" s="4" t="s">
        <v>335</v>
      </c>
    </row>
    <row r="40" spans="1:56" x14ac:dyDescent="0.3">
      <c r="B40" s="131" t="s">
        <v>155</v>
      </c>
    </row>
    <row r="41" spans="1:56" x14ac:dyDescent="0.3">
      <c r="B41" s="4" t="s">
        <v>319</v>
      </c>
    </row>
    <row r="42" spans="1:56" x14ac:dyDescent="0.3">
      <c r="B42" s="4" t="s">
        <v>336</v>
      </c>
    </row>
    <row r="43" spans="1:56" ht="16.5" x14ac:dyDescent="0.3">
      <c r="A43" s="87">
        <v>2</v>
      </c>
      <c r="B43" s="71"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zoomScale="80" zoomScaleNormal="80" workbookViewId="0">
      <selection activeCell="C7" sqref="C7"/>
    </sheetView>
  </sheetViews>
  <sheetFormatPr defaultRowHeight="15" x14ac:dyDescent="0.25"/>
  <cols>
    <col min="1" max="1" width="5.85546875" customWidth="1"/>
    <col min="2" max="2" width="64.85546875" customWidth="1"/>
    <col min="3" max="3" width="77.7109375" customWidth="1"/>
  </cols>
  <sheetData>
    <row r="1" spans="1:3" ht="18.75" x14ac:dyDescent="0.3">
      <c r="A1" s="1" t="s">
        <v>303</v>
      </c>
    </row>
    <row r="2" spans="1:3" x14ac:dyDescent="0.25">
      <c r="A2" t="s">
        <v>78</v>
      </c>
    </row>
    <row r="4" spans="1:3" ht="15.75" thickBot="1" x14ac:dyDescent="0.3"/>
    <row r="5" spans="1:3" ht="45" x14ac:dyDescent="0.25">
      <c r="A5" s="183" t="s">
        <v>11</v>
      </c>
      <c r="B5" s="133" t="s">
        <v>158</v>
      </c>
      <c r="C5" s="134" t="s">
        <v>345</v>
      </c>
    </row>
    <row r="6" spans="1:3" x14ac:dyDescent="0.25">
      <c r="A6" s="184"/>
      <c r="B6" s="135" t="s">
        <v>176</v>
      </c>
      <c r="C6" s="136" t="s">
        <v>346</v>
      </c>
    </row>
    <row r="7" spans="1:3" ht="75" x14ac:dyDescent="0.25">
      <c r="A7" s="184"/>
      <c r="B7" s="135" t="s">
        <v>181</v>
      </c>
      <c r="C7" s="137" t="s">
        <v>347</v>
      </c>
    </row>
    <row r="8" spans="1:3" x14ac:dyDescent="0.25">
      <c r="A8" s="184"/>
      <c r="B8" s="135" t="s">
        <v>198</v>
      </c>
      <c r="C8" s="136"/>
    </row>
    <row r="9" spans="1:3" x14ac:dyDescent="0.25">
      <c r="A9" s="184"/>
      <c r="B9" s="135" t="s">
        <v>198</v>
      </c>
      <c r="C9" s="136"/>
    </row>
    <row r="10" spans="1:3" ht="15.75" thickBot="1" x14ac:dyDescent="0.3">
      <c r="A10" s="185"/>
      <c r="B10" s="126" t="s">
        <v>197</v>
      </c>
      <c r="C10" s="138"/>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20" sqref="B20"/>
      <selection pane="topRight" activeCell="B20" sqref="B20"/>
      <selection pane="bottomLeft" activeCell="B20" sqref="B20"/>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tr">
        <f>'Option summary'!D10</f>
        <v>Underground section of overhead line</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-1.8192796035912364</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-2.1943226502196294</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-2.4385698183382636</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-2.6770526088817332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5"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0" t="s">
        <v>11</v>
      </c>
      <c r="B13" s="62" t="s">
        <v>158</v>
      </c>
      <c r="C13" s="61"/>
      <c r="D13" s="62" t="s">
        <v>40</v>
      </c>
      <c r="E13" s="63">
        <v>-3</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1"/>
      <c r="B14" s="62" t="s">
        <v>181</v>
      </c>
      <c r="C14" s="61"/>
      <c r="D14" s="62" t="s">
        <v>40</v>
      </c>
      <c r="E14" s="63">
        <f>-200/1000000</f>
        <v>-2.0000000000000001E-4</v>
      </c>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81"/>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1"/>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1"/>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2"/>
      <c r="B18" s="126" t="s">
        <v>197</v>
      </c>
      <c r="C18" s="132"/>
      <c r="D18" s="127" t="s">
        <v>40</v>
      </c>
      <c r="E18" s="60">
        <f>SUM(E13:E17)</f>
        <v>-3.0002</v>
      </c>
      <c r="F18" s="60">
        <f t="shared" ref="F18:AW18" si="0">SUM(F13:F17)</f>
        <v>0</v>
      </c>
      <c r="G18" s="60">
        <f t="shared" si="0"/>
        <v>0</v>
      </c>
      <c r="H18" s="60">
        <f t="shared" si="0"/>
        <v>0</v>
      </c>
      <c r="I18" s="60">
        <f t="shared" si="0"/>
        <v>0</v>
      </c>
      <c r="J18" s="60">
        <f t="shared" si="0"/>
        <v>0</v>
      </c>
      <c r="K18" s="60">
        <f t="shared" si="0"/>
        <v>0</v>
      </c>
      <c r="L18" s="60">
        <f t="shared" si="0"/>
        <v>0</v>
      </c>
      <c r="M18" s="60">
        <f t="shared" si="0"/>
        <v>0</v>
      </c>
      <c r="N18" s="60">
        <f t="shared" si="0"/>
        <v>0</v>
      </c>
      <c r="O18" s="60">
        <f t="shared" si="0"/>
        <v>0</v>
      </c>
      <c r="P18" s="60">
        <f t="shared" si="0"/>
        <v>0</v>
      </c>
      <c r="Q18" s="60">
        <f t="shared" si="0"/>
        <v>0</v>
      </c>
      <c r="R18" s="60">
        <f t="shared" si="0"/>
        <v>0</v>
      </c>
      <c r="S18" s="60">
        <f t="shared" si="0"/>
        <v>0</v>
      </c>
      <c r="T18" s="60">
        <f t="shared" si="0"/>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6" t="s">
        <v>301</v>
      </c>
      <c r="B19" s="62" t="s">
        <v>158</v>
      </c>
      <c r="C19" s="8"/>
      <c r="D19" s="9" t="s">
        <v>40</v>
      </c>
      <c r="E19" s="34">
        <f>-'Baseline scenario'!E7</f>
        <v>0.65</v>
      </c>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6"/>
      <c r="B20" s="62" t="s">
        <v>176</v>
      </c>
      <c r="C20" s="8"/>
      <c r="D20" s="9" t="s">
        <v>40</v>
      </c>
      <c r="E20" s="34">
        <f>-'Baseline scenario'!E9</f>
        <v>2.0000000000000001E-4</v>
      </c>
      <c r="F20" s="34">
        <f>-'Baseline scenario'!F9</f>
        <v>0</v>
      </c>
      <c r="G20" s="34">
        <f>-'Baseline scenario'!G9</f>
        <v>0</v>
      </c>
      <c r="H20" s="34">
        <f>-'Baseline scenario'!H9</f>
        <v>0</v>
      </c>
      <c r="I20" s="34">
        <f>-'Baseline scenario'!I9</f>
        <v>0</v>
      </c>
      <c r="J20" s="34">
        <f>-'Baseline scenario'!J9</f>
        <v>0</v>
      </c>
      <c r="K20" s="34">
        <f>-'Baseline scenario'!K9</f>
        <v>0</v>
      </c>
      <c r="L20" s="34">
        <f>-'Baseline scenario'!L9</f>
        <v>0</v>
      </c>
      <c r="M20" s="34">
        <f>-'Baseline scenario'!M9</f>
        <v>0</v>
      </c>
      <c r="N20" s="34">
        <f>-'Baseline scenario'!N9</f>
        <v>0</v>
      </c>
      <c r="O20" s="34">
        <f>-'Baseline scenario'!O9</f>
        <v>0</v>
      </c>
      <c r="P20" s="34">
        <f>-'Baseline scenario'!P9</f>
        <v>0</v>
      </c>
      <c r="Q20" s="34">
        <f>-'Baseline scenario'!Q9</f>
        <v>0</v>
      </c>
      <c r="R20" s="34">
        <f>-'Baseline scenario'!R9</f>
        <v>0</v>
      </c>
      <c r="S20" s="34">
        <f>-'Baseline scenario'!S9</f>
        <v>0</v>
      </c>
      <c r="T20" s="34">
        <f>-'Baseline scenario'!T9</f>
        <v>0</v>
      </c>
      <c r="U20" s="34">
        <f>-'Baseline scenario'!U9</f>
        <v>0</v>
      </c>
      <c r="V20" s="34">
        <f>-'Baseline scenario'!V9</f>
        <v>0</v>
      </c>
      <c r="W20" s="34">
        <f>-'Baseline scenario'!W9</f>
        <v>0</v>
      </c>
      <c r="X20" s="34">
        <f>-'Baseline scenario'!X9</f>
        <v>0</v>
      </c>
      <c r="Y20" s="34">
        <f>-'Baseline scenario'!Y9</f>
        <v>0</v>
      </c>
      <c r="Z20" s="34">
        <f>-'Baseline scenario'!Z9</f>
        <v>0</v>
      </c>
      <c r="AA20" s="34">
        <f>-'Baseline scenario'!AA9</f>
        <v>0</v>
      </c>
      <c r="AB20" s="34">
        <f>-'Baseline scenario'!AB9</f>
        <v>0</v>
      </c>
      <c r="AC20" s="34">
        <f>-'Baseline scenario'!AC9</f>
        <v>0</v>
      </c>
      <c r="AD20" s="34">
        <f>-'Baseline scenario'!AD9</f>
        <v>0</v>
      </c>
      <c r="AE20" s="34">
        <f>-'Baseline scenario'!AE9</f>
        <v>0</v>
      </c>
      <c r="AF20" s="34">
        <f>-'Baseline scenario'!AF9</f>
        <v>0</v>
      </c>
      <c r="AG20" s="34">
        <f>-'Baseline scenario'!AG9</f>
        <v>0</v>
      </c>
      <c r="AH20" s="34">
        <f>-'Baseline scenario'!AH9</f>
        <v>0</v>
      </c>
      <c r="AI20" s="34">
        <f>-'Baseline scenario'!AI9</f>
        <v>0</v>
      </c>
      <c r="AJ20" s="34">
        <f>-'Baseline scenario'!AJ9</f>
        <v>0</v>
      </c>
      <c r="AK20" s="34">
        <f>-'Baseline scenario'!AK9</f>
        <v>0</v>
      </c>
      <c r="AL20" s="34">
        <f>-'Baseline scenario'!AL9</f>
        <v>0</v>
      </c>
      <c r="AM20" s="34">
        <f>-'Baseline scenario'!AM9</f>
        <v>0</v>
      </c>
      <c r="AN20" s="34">
        <f>-'Baseline scenario'!AN9</f>
        <v>0</v>
      </c>
      <c r="AO20" s="34">
        <f>-'Baseline scenario'!AO9</f>
        <v>0</v>
      </c>
      <c r="AP20" s="34">
        <f>-'Baseline scenario'!AP9</f>
        <v>0</v>
      </c>
      <c r="AQ20" s="34">
        <f>-'Baseline scenario'!AQ9</f>
        <v>0</v>
      </c>
      <c r="AR20" s="34">
        <f>-'Baseline scenario'!AR9</f>
        <v>0</v>
      </c>
      <c r="AS20" s="34">
        <f>-'Baseline scenario'!AS9</f>
        <v>0</v>
      </c>
      <c r="AT20" s="34">
        <f>-'Baseline scenario'!AT9</f>
        <v>0</v>
      </c>
      <c r="AU20" s="34">
        <f>-'Baseline scenario'!AU9</f>
        <v>0</v>
      </c>
      <c r="AV20" s="34">
        <f>-'Baseline scenario'!AV9</f>
        <v>0</v>
      </c>
      <c r="AW20" s="34">
        <f>-'Baseline scenario'!AW9</f>
        <v>0</v>
      </c>
      <c r="AX20" s="34"/>
      <c r="AY20" s="34"/>
      <c r="AZ20" s="34"/>
      <c r="BA20" s="34"/>
      <c r="BB20" s="34"/>
      <c r="BC20" s="34"/>
      <c r="BD20" s="34"/>
    </row>
    <row r="21" spans="1:56" x14ac:dyDescent="0.3">
      <c r="A21" s="186"/>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6"/>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6"/>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6"/>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7"/>
      <c r="B25" s="62" t="s">
        <v>321</v>
      </c>
      <c r="C25" s="8"/>
      <c r="D25" s="9" t="s">
        <v>40</v>
      </c>
      <c r="E25" s="69">
        <f>SUM(E19:E24)</f>
        <v>0.6502</v>
      </c>
      <c r="F25" s="69">
        <f t="shared" ref="F25:BD25" si="1">SUM(F19:F24)</f>
        <v>0</v>
      </c>
      <c r="G25" s="69">
        <f t="shared" si="1"/>
        <v>0</v>
      </c>
      <c r="H25" s="69">
        <f t="shared" si="1"/>
        <v>0</v>
      </c>
      <c r="I25" s="69">
        <f t="shared" si="1"/>
        <v>0</v>
      </c>
      <c r="J25" s="69">
        <f t="shared" si="1"/>
        <v>0</v>
      </c>
      <c r="K25" s="69">
        <f t="shared" si="1"/>
        <v>0</v>
      </c>
      <c r="L25" s="69">
        <f t="shared" si="1"/>
        <v>0</v>
      </c>
      <c r="M25" s="69">
        <f t="shared" si="1"/>
        <v>0</v>
      </c>
      <c r="N25" s="69">
        <f t="shared" si="1"/>
        <v>0</v>
      </c>
      <c r="O25" s="69">
        <f t="shared" si="1"/>
        <v>0</v>
      </c>
      <c r="P25" s="69">
        <f t="shared" si="1"/>
        <v>0</v>
      </c>
      <c r="Q25" s="69">
        <f t="shared" si="1"/>
        <v>0</v>
      </c>
      <c r="R25" s="69">
        <f t="shared" si="1"/>
        <v>0</v>
      </c>
      <c r="S25" s="69">
        <f t="shared" si="1"/>
        <v>0</v>
      </c>
      <c r="T25" s="69">
        <f t="shared" si="1"/>
        <v>0</v>
      </c>
      <c r="U25" s="69">
        <f t="shared" si="1"/>
        <v>0</v>
      </c>
      <c r="V25" s="69">
        <f t="shared" si="1"/>
        <v>0</v>
      </c>
      <c r="W25" s="69">
        <f t="shared" si="1"/>
        <v>0</v>
      </c>
      <c r="X25" s="69">
        <f t="shared" si="1"/>
        <v>0</v>
      </c>
      <c r="Y25" s="69">
        <f t="shared" si="1"/>
        <v>0</v>
      </c>
      <c r="Z25" s="69">
        <f t="shared" si="1"/>
        <v>0</v>
      </c>
      <c r="AA25" s="69">
        <f t="shared" si="1"/>
        <v>0</v>
      </c>
      <c r="AB25" s="69">
        <f t="shared" si="1"/>
        <v>0</v>
      </c>
      <c r="AC25" s="69">
        <f t="shared" si="1"/>
        <v>0</v>
      </c>
      <c r="AD25" s="69">
        <f t="shared" si="1"/>
        <v>0</v>
      </c>
      <c r="AE25" s="69">
        <f t="shared" si="1"/>
        <v>0</v>
      </c>
      <c r="AF25" s="69">
        <f t="shared" si="1"/>
        <v>0</v>
      </c>
      <c r="AG25" s="69">
        <f t="shared" si="1"/>
        <v>0</v>
      </c>
      <c r="AH25" s="69">
        <f t="shared" si="1"/>
        <v>0</v>
      </c>
      <c r="AI25" s="69">
        <f t="shared" si="1"/>
        <v>0</v>
      </c>
      <c r="AJ25" s="69">
        <f t="shared" si="1"/>
        <v>0</v>
      </c>
      <c r="AK25" s="69">
        <f t="shared" si="1"/>
        <v>0</v>
      </c>
      <c r="AL25" s="69">
        <f t="shared" si="1"/>
        <v>0</v>
      </c>
      <c r="AM25" s="69">
        <f t="shared" si="1"/>
        <v>0</v>
      </c>
      <c r="AN25" s="69">
        <f t="shared" si="1"/>
        <v>0</v>
      </c>
      <c r="AO25" s="69">
        <f t="shared" si="1"/>
        <v>0</v>
      </c>
      <c r="AP25" s="69">
        <f t="shared" si="1"/>
        <v>0</v>
      </c>
      <c r="AQ25" s="69">
        <f t="shared" si="1"/>
        <v>0</v>
      </c>
      <c r="AR25" s="69">
        <f t="shared" si="1"/>
        <v>0</v>
      </c>
      <c r="AS25" s="69">
        <f t="shared" si="1"/>
        <v>0</v>
      </c>
      <c r="AT25" s="69">
        <f t="shared" si="1"/>
        <v>0</v>
      </c>
      <c r="AU25" s="69">
        <f t="shared" si="1"/>
        <v>0</v>
      </c>
      <c r="AV25" s="69">
        <f t="shared" si="1"/>
        <v>0</v>
      </c>
      <c r="AW25" s="69">
        <f t="shared" si="1"/>
        <v>0</v>
      </c>
      <c r="AX25" s="69">
        <f t="shared" si="1"/>
        <v>0</v>
      </c>
      <c r="AY25" s="69">
        <f t="shared" si="1"/>
        <v>0</v>
      </c>
      <c r="AZ25" s="69">
        <f t="shared" si="1"/>
        <v>0</v>
      </c>
      <c r="BA25" s="69">
        <f t="shared" si="1"/>
        <v>0</v>
      </c>
      <c r="BB25" s="69">
        <f t="shared" si="1"/>
        <v>0</v>
      </c>
      <c r="BC25" s="69">
        <f t="shared" si="1"/>
        <v>0</v>
      </c>
      <c r="BD25" s="69">
        <f t="shared" si="1"/>
        <v>0</v>
      </c>
    </row>
    <row r="26" spans="1:56" ht="15.75" thickBot="1" x14ac:dyDescent="0.35">
      <c r="A26" s="116"/>
      <c r="B26" s="58" t="s">
        <v>96</v>
      </c>
      <c r="C26" s="59" t="s">
        <v>94</v>
      </c>
      <c r="D26" s="58" t="s">
        <v>40</v>
      </c>
      <c r="E26" s="60">
        <f>E18+E25</f>
        <v>-2.35</v>
      </c>
      <c r="F26" s="60">
        <f t="shared" ref="F26:BD26" si="2">F18+F25</f>
        <v>0</v>
      </c>
      <c r="G26" s="60">
        <f t="shared" si="2"/>
        <v>0</v>
      </c>
      <c r="H26" s="60">
        <f t="shared" si="2"/>
        <v>0</v>
      </c>
      <c r="I26" s="60">
        <f t="shared" si="2"/>
        <v>0</v>
      </c>
      <c r="J26" s="60">
        <f t="shared" si="2"/>
        <v>0</v>
      </c>
      <c r="K26" s="60">
        <f t="shared" si="2"/>
        <v>0</v>
      </c>
      <c r="L26" s="60">
        <f t="shared" si="2"/>
        <v>0</v>
      </c>
      <c r="M26" s="60">
        <f t="shared" si="2"/>
        <v>0</v>
      </c>
      <c r="N26" s="60">
        <f t="shared" si="2"/>
        <v>0</v>
      </c>
      <c r="O26" s="60">
        <f t="shared" si="2"/>
        <v>0</v>
      </c>
      <c r="P26" s="60">
        <f t="shared" si="2"/>
        <v>0</v>
      </c>
      <c r="Q26" s="60">
        <f t="shared" si="2"/>
        <v>0</v>
      </c>
      <c r="R26" s="60">
        <f t="shared" si="2"/>
        <v>0</v>
      </c>
      <c r="S26" s="60">
        <f t="shared" si="2"/>
        <v>0</v>
      </c>
      <c r="T26" s="60">
        <f t="shared" si="2"/>
        <v>0</v>
      </c>
      <c r="U26" s="60">
        <f t="shared" si="2"/>
        <v>0</v>
      </c>
      <c r="V26" s="60">
        <f t="shared" si="2"/>
        <v>0</v>
      </c>
      <c r="W26" s="60">
        <f t="shared" si="2"/>
        <v>0</v>
      </c>
      <c r="X26" s="60">
        <f t="shared" si="2"/>
        <v>0</v>
      </c>
      <c r="Y26" s="60">
        <f t="shared" si="2"/>
        <v>0</v>
      </c>
      <c r="Z26" s="60">
        <f t="shared" si="2"/>
        <v>0</v>
      </c>
      <c r="AA26" s="60">
        <f t="shared" si="2"/>
        <v>0</v>
      </c>
      <c r="AB26" s="60">
        <f t="shared" si="2"/>
        <v>0</v>
      </c>
      <c r="AC26" s="60">
        <f t="shared" si="2"/>
        <v>0</v>
      </c>
      <c r="AD26" s="60">
        <f t="shared" si="2"/>
        <v>0</v>
      </c>
      <c r="AE26" s="60">
        <f t="shared" si="2"/>
        <v>0</v>
      </c>
      <c r="AF26" s="60">
        <f t="shared" si="2"/>
        <v>0</v>
      </c>
      <c r="AG26" s="60">
        <f t="shared" si="2"/>
        <v>0</v>
      </c>
      <c r="AH26" s="60">
        <f t="shared" si="2"/>
        <v>0</v>
      </c>
      <c r="AI26" s="60">
        <f t="shared" si="2"/>
        <v>0</v>
      </c>
      <c r="AJ26" s="60">
        <f t="shared" si="2"/>
        <v>0</v>
      </c>
      <c r="AK26" s="60">
        <f t="shared" si="2"/>
        <v>0</v>
      </c>
      <c r="AL26" s="60">
        <f t="shared" si="2"/>
        <v>0</v>
      </c>
      <c r="AM26" s="60">
        <f t="shared" si="2"/>
        <v>0</v>
      </c>
      <c r="AN26" s="60">
        <f t="shared" si="2"/>
        <v>0</v>
      </c>
      <c r="AO26" s="60">
        <f t="shared" si="2"/>
        <v>0</v>
      </c>
      <c r="AP26" s="60">
        <f t="shared" si="2"/>
        <v>0</v>
      </c>
      <c r="AQ26" s="60">
        <f t="shared" si="2"/>
        <v>0</v>
      </c>
      <c r="AR26" s="60">
        <f t="shared" si="2"/>
        <v>0</v>
      </c>
      <c r="AS26" s="60">
        <f t="shared" si="2"/>
        <v>0</v>
      </c>
      <c r="AT26" s="60">
        <f t="shared" si="2"/>
        <v>0</v>
      </c>
      <c r="AU26" s="60">
        <f t="shared" si="2"/>
        <v>0</v>
      </c>
      <c r="AV26" s="60">
        <f t="shared" si="2"/>
        <v>0</v>
      </c>
      <c r="AW26" s="60">
        <f t="shared" si="2"/>
        <v>0</v>
      </c>
      <c r="AX26" s="60">
        <f t="shared" si="2"/>
        <v>0</v>
      </c>
      <c r="AY26" s="60">
        <f t="shared" si="2"/>
        <v>0</v>
      </c>
      <c r="AZ26" s="60">
        <f t="shared" si="2"/>
        <v>0</v>
      </c>
      <c r="BA26" s="60">
        <f t="shared" si="2"/>
        <v>0</v>
      </c>
      <c r="BB26" s="60">
        <f t="shared" si="2"/>
        <v>0</v>
      </c>
      <c r="BC26" s="60">
        <f t="shared" si="2"/>
        <v>0</v>
      </c>
      <c r="BD26" s="60">
        <f t="shared" si="2"/>
        <v>0</v>
      </c>
    </row>
    <row r="27" spans="1:56" x14ac:dyDescent="0.3">
      <c r="A27" s="117"/>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7"/>
      <c r="B28" s="9" t="s">
        <v>12</v>
      </c>
      <c r="C28" s="9" t="s">
        <v>43</v>
      </c>
      <c r="D28" s="9" t="s">
        <v>40</v>
      </c>
      <c r="E28" s="35">
        <f>E26*E27</f>
        <v>-1.8800000000000001</v>
      </c>
      <c r="F28" s="35">
        <f t="shared" ref="F28:AW28" si="3">F26*F27</f>
        <v>0</v>
      </c>
      <c r="G28" s="35">
        <f t="shared" si="3"/>
        <v>0</v>
      </c>
      <c r="H28" s="35">
        <f t="shared" si="3"/>
        <v>0</v>
      </c>
      <c r="I28" s="35">
        <f t="shared" si="3"/>
        <v>0</v>
      </c>
      <c r="J28" s="35">
        <f t="shared" si="3"/>
        <v>0</v>
      </c>
      <c r="K28" s="35">
        <f t="shared" si="3"/>
        <v>0</v>
      </c>
      <c r="L28" s="35">
        <f t="shared" si="3"/>
        <v>0</v>
      </c>
      <c r="M28" s="35">
        <f t="shared" si="3"/>
        <v>0</v>
      </c>
      <c r="N28" s="35">
        <f t="shared" si="3"/>
        <v>0</v>
      </c>
      <c r="O28" s="35">
        <f t="shared" si="3"/>
        <v>0</v>
      </c>
      <c r="P28" s="35">
        <f t="shared" si="3"/>
        <v>0</v>
      </c>
      <c r="Q28" s="35">
        <f t="shared" si="3"/>
        <v>0</v>
      </c>
      <c r="R28" s="35">
        <f t="shared" si="3"/>
        <v>0</v>
      </c>
      <c r="S28" s="35">
        <f t="shared" si="3"/>
        <v>0</v>
      </c>
      <c r="T28" s="35">
        <f t="shared" si="3"/>
        <v>0</v>
      </c>
      <c r="U28" s="35">
        <f t="shared" si="3"/>
        <v>0</v>
      </c>
      <c r="V28" s="35">
        <f t="shared" si="3"/>
        <v>0</v>
      </c>
      <c r="W28" s="35">
        <f t="shared" si="3"/>
        <v>0</v>
      </c>
      <c r="X28" s="35">
        <f t="shared" si="3"/>
        <v>0</v>
      </c>
      <c r="Y28" s="35">
        <f t="shared" si="3"/>
        <v>0</v>
      </c>
      <c r="Z28" s="35">
        <f t="shared" si="3"/>
        <v>0</v>
      </c>
      <c r="AA28" s="35">
        <f t="shared" si="3"/>
        <v>0</v>
      </c>
      <c r="AB28" s="35">
        <f t="shared" si="3"/>
        <v>0</v>
      </c>
      <c r="AC28" s="35">
        <f t="shared" si="3"/>
        <v>0</v>
      </c>
      <c r="AD28" s="35">
        <f t="shared" si="3"/>
        <v>0</v>
      </c>
      <c r="AE28" s="35">
        <f t="shared" si="3"/>
        <v>0</v>
      </c>
      <c r="AF28" s="35">
        <f t="shared" si="3"/>
        <v>0</v>
      </c>
      <c r="AG28" s="35">
        <f t="shared" si="3"/>
        <v>0</v>
      </c>
      <c r="AH28" s="35">
        <f t="shared" si="3"/>
        <v>0</v>
      </c>
      <c r="AI28" s="35">
        <f t="shared" si="3"/>
        <v>0</v>
      </c>
      <c r="AJ28" s="35">
        <f t="shared" si="3"/>
        <v>0</v>
      </c>
      <c r="AK28" s="35">
        <f t="shared" si="3"/>
        <v>0</v>
      </c>
      <c r="AL28" s="35">
        <f t="shared" si="3"/>
        <v>0</v>
      </c>
      <c r="AM28" s="35">
        <f t="shared" si="3"/>
        <v>0</v>
      </c>
      <c r="AN28" s="35">
        <f t="shared" si="3"/>
        <v>0</v>
      </c>
      <c r="AO28" s="35">
        <f t="shared" si="3"/>
        <v>0</v>
      </c>
      <c r="AP28" s="35">
        <f t="shared" si="3"/>
        <v>0</v>
      </c>
      <c r="AQ28" s="35">
        <f t="shared" si="3"/>
        <v>0</v>
      </c>
      <c r="AR28" s="35">
        <f t="shared" si="3"/>
        <v>0</v>
      </c>
      <c r="AS28" s="35">
        <f t="shared" si="3"/>
        <v>0</v>
      </c>
      <c r="AT28" s="35">
        <f t="shared" si="3"/>
        <v>0</v>
      </c>
      <c r="AU28" s="35">
        <f t="shared" si="3"/>
        <v>0</v>
      </c>
      <c r="AV28" s="35">
        <f t="shared" si="3"/>
        <v>0</v>
      </c>
      <c r="AW28" s="35">
        <f t="shared" si="3"/>
        <v>0</v>
      </c>
      <c r="AX28" s="35"/>
      <c r="AY28" s="35"/>
      <c r="AZ28" s="35"/>
      <c r="BA28" s="35"/>
      <c r="BB28" s="35"/>
      <c r="BC28" s="35"/>
      <c r="BD28" s="35"/>
    </row>
    <row r="29" spans="1:56" x14ac:dyDescent="0.3">
      <c r="A29" s="117"/>
      <c r="B29" s="9" t="s">
        <v>93</v>
      </c>
      <c r="C29" s="11" t="s">
        <v>44</v>
      </c>
      <c r="D29" s="9" t="s">
        <v>40</v>
      </c>
      <c r="E29" s="35">
        <f>E26-E28</f>
        <v>-0.47</v>
      </c>
      <c r="F29" s="35">
        <f t="shared" ref="F29:AW29" si="4">F26-F28</f>
        <v>0</v>
      </c>
      <c r="G29" s="35">
        <f t="shared" si="4"/>
        <v>0</v>
      </c>
      <c r="H29" s="35">
        <f t="shared" si="4"/>
        <v>0</v>
      </c>
      <c r="I29" s="35">
        <f t="shared" si="4"/>
        <v>0</v>
      </c>
      <c r="J29" s="35">
        <f t="shared" si="4"/>
        <v>0</v>
      </c>
      <c r="K29" s="35">
        <f t="shared" si="4"/>
        <v>0</v>
      </c>
      <c r="L29" s="35">
        <f t="shared" si="4"/>
        <v>0</v>
      </c>
      <c r="M29" s="35">
        <f t="shared" si="4"/>
        <v>0</v>
      </c>
      <c r="N29" s="35">
        <f t="shared" si="4"/>
        <v>0</v>
      </c>
      <c r="O29" s="35">
        <f t="shared" si="4"/>
        <v>0</v>
      </c>
      <c r="P29" s="35">
        <f t="shared" si="4"/>
        <v>0</v>
      </c>
      <c r="Q29" s="35">
        <f t="shared" si="4"/>
        <v>0</v>
      </c>
      <c r="R29" s="35">
        <f t="shared" si="4"/>
        <v>0</v>
      </c>
      <c r="S29" s="35">
        <f t="shared" si="4"/>
        <v>0</v>
      </c>
      <c r="T29" s="35">
        <f t="shared" si="4"/>
        <v>0</v>
      </c>
      <c r="U29" s="35">
        <f t="shared" si="4"/>
        <v>0</v>
      </c>
      <c r="V29" s="35">
        <f t="shared" si="4"/>
        <v>0</v>
      </c>
      <c r="W29" s="35">
        <f t="shared" si="4"/>
        <v>0</v>
      </c>
      <c r="X29" s="35">
        <f t="shared" si="4"/>
        <v>0</v>
      </c>
      <c r="Y29" s="35">
        <f t="shared" si="4"/>
        <v>0</v>
      </c>
      <c r="Z29" s="35">
        <f t="shared" si="4"/>
        <v>0</v>
      </c>
      <c r="AA29" s="35">
        <f t="shared" si="4"/>
        <v>0</v>
      </c>
      <c r="AB29" s="35">
        <f t="shared" si="4"/>
        <v>0</v>
      </c>
      <c r="AC29" s="35">
        <f t="shared" si="4"/>
        <v>0</v>
      </c>
      <c r="AD29" s="35">
        <f t="shared" si="4"/>
        <v>0</v>
      </c>
      <c r="AE29" s="35">
        <f t="shared" si="4"/>
        <v>0</v>
      </c>
      <c r="AF29" s="35">
        <f t="shared" si="4"/>
        <v>0</v>
      </c>
      <c r="AG29" s="35">
        <f t="shared" si="4"/>
        <v>0</v>
      </c>
      <c r="AH29" s="35">
        <f t="shared" si="4"/>
        <v>0</v>
      </c>
      <c r="AI29" s="35">
        <f t="shared" si="4"/>
        <v>0</v>
      </c>
      <c r="AJ29" s="35">
        <f t="shared" si="4"/>
        <v>0</v>
      </c>
      <c r="AK29" s="35">
        <f t="shared" si="4"/>
        <v>0</v>
      </c>
      <c r="AL29" s="35">
        <f t="shared" si="4"/>
        <v>0</v>
      </c>
      <c r="AM29" s="35">
        <f t="shared" si="4"/>
        <v>0</v>
      </c>
      <c r="AN29" s="35">
        <f t="shared" si="4"/>
        <v>0</v>
      </c>
      <c r="AO29" s="35">
        <f t="shared" si="4"/>
        <v>0</v>
      </c>
      <c r="AP29" s="35">
        <f t="shared" si="4"/>
        <v>0</v>
      </c>
      <c r="AQ29" s="35">
        <f t="shared" si="4"/>
        <v>0</v>
      </c>
      <c r="AR29" s="35">
        <f t="shared" si="4"/>
        <v>0</v>
      </c>
      <c r="AS29" s="35">
        <f t="shared" si="4"/>
        <v>0</v>
      </c>
      <c r="AT29" s="35">
        <f t="shared" si="4"/>
        <v>0</v>
      </c>
      <c r="AU29" s="35">
        <f t="shared" si="4"/>
        <v>0</v>
      </c>
      <c r="AV29" s="35">
        <f t="shared" si="4"/>
        <v>0</v>
      </c>
      <c r="AW29" s="35">
        <f t="shared" si="4"/>
        <v>0</v>
      </c>
      <c r="AX29" s="35"/>
      <c r="AY29" s="35"/>
      <c r="AZ29" s="35"/>
      <c r="BA29" s="35"/>
      <c r="BB29" s="35"/>
      <c r="BC29" s="35"/>
      <c r="BD29" s="35"/>
    </row>
    <row r="30" spans="1:56" ht="16.5" hidden="1" customHeight="1" outlineLevel="1" x14ac:dyDescent="0.35">
      <c r="A30" s="117"/>
      <c r="B30" s="9" t="s">
        <v>1</v>
      </c>
      <c r="C30" s="11" t="s">
        <v>53</v>
      </c>
      <c r="D30" s="9" t="s">
        <v>40</v>
      </c>
      <c r="F30" s="35">
        <f>$E$28/'Fixed data'!$C$7</f>
        <v>-4.1777777777777782E-2</v>
      </c>
      <c r="G30" s="35">
        <f>$E$28/'Fixed data'!$C$7</f>
        <v>-4.1777777777777782E-2</v>
      </c>
      <c r="H30" s="35">
        <f>$E$28/'Fixed data'!$C$7</f>
        <v>-4.1777777777777782E-2</v>
      </c>
      <c r="I30" s="35">
        <f>$E$28/'Fixed data'!$C$7</f>
        <v>-4.1777777777777782E-2</v>
      </c>
      <c r="J30" s="35">
        <f>$E$28/'Fixed data'!$C$7</f>
        <v>-4.1777777777777782E-2</v>
      </c>
      <c r="K30" s="35">
        <f>$E$28/'Fixed data'!$C$7</f>
        <v>-4.1777777777777782E-2</v>
      </c>
      <c r="L30" s="35">
        <f>$E$28/'Fixed data'!$C$7</f>
        <v>-4.1777777777777782E-2</v>
      </c>
      <c r="M30" s="35">
        <f>$E$28/'Fixed data'!$C$7</f>
        <v>-4.1777777777777782E-2</v>
      </c>
      <c r="N30" s="35">
        <f>$E$28/'Fixed data'!$C$7</f>
        <v>-4.1777777777777782E-2</v>
      </c>
      <c r="O30" s="35">
        <f>$E$28/'Fixed data'!$C$7</f>
        <v>-4.1777777777777782E-2</v>
      </c>
      <c r="P30" s="35">
        <f>$E$28/'Fixed data'!$C$7</f>
        <v>-4.1777777777777782E-2</v>
      </c>
      <c r="Q30" s="35">
        <f>$E$28/'Fixed data'!$C$7</f>
        <v>-4.1777777777777782E-2</v>
      </c>
      <c r="R30" s="35">
        <f>$E$28/'Fixed data'!$C$7</f>
        <v>-4.1777777777777782E-2</v>
      </c>
      <c r="S30" s="35">
        <f>$E$28/'Fixed data'!$C$7</f>
        <v>-4.1777777777777782E-2</v>
      </c>
      <c r="T30" s="35">
        <f>$E$28/'Fixed data'!$C$7</f>
        <v>-4.1777777777777782E-2</v>
      </c>
      <c r="U30" s="35">
        <f>$E$28/'Fixed data'!$C$7</f>
        <v>-4.1777777777777782E-2</v>
      </c>
      <c r="V30" s="35">
        <f>$E$28/'Fixed data'!$C$7</f>
        <v>-4.1777777777777782E-2</v>
      </c>
      <c r="W30" s="35">
        <f>$E$28/'Fixed data'!$C$7</f>
        <v>-4.1777777777777782E-2</v>
      </c>
      <c r="X30" s="35">
        <f>$E$28/'Fixed data'!$C$7</f>
        <v>-4.1777777777777782E-2</v>
      </c>
      <c r="Y30" s="35">
        <f>$E$28/'Fixed data'!$C$7</f>
        <v>-4.1777777777777782E-2</v>
      </c>
      <c r="Z30" s="35">
        <f>$E$28/'Fixed data'!$C$7</f>
        <v>-4.1777777777777782E-2</v>
      </c>
      <c r="AA30" s="35">
        <f>$E$28/'Fixed data'!$C$7</f>
        <v>-4.1777777777777782E-2</v>
      </c>
      <c r="AB30" s="35">
        <f>$E$28/'Fixed data'!$C$7</f>
        <v>-4.1777777777777782E-2</v>
      </c>
      <c r="AC30" s="35">
        <f>$E$28/'Fixed data'!$C$7</f>
        <v>-4.1777777777777782E-2</v>
      </c>
      <c r="AD30" s="35">
        <f>$E$28/'Fixed data'!$C$7</f>
        <v>-4.1777777777777782E-2</v>
      </c>
      <c r="AE30" s="35">
        <f>$E$28/'Fixed data'!$C$7</f>
        <v>-4.1777777777777782E-2</v>
      </c>
      <c r="AF30" s="35">
        <f>$E$28/'Fixed data'!$C$7</f>
        <v>-4.1777777777777782E-2</v>
      </c>
      <c r="AG30" s="35">
        <f>$E$28/'Fixed data'!$C$7</f>
        <v>-4.1777777777777782E-2</v>
      </c>
      <c r="AH30" s="35">
        <f>$E$28/'Fixed data'!$C$7</f>
        <v>-4.1777777777777782E-2</v>
      </c>
      <c r="AI30" s="35">
        <f>$E$28/'Fixed data'!$C$7</f>
        <v>-4.1777777777777782E-2</v>
      </c>
      <c r="AJ30" s="35">
        <f>$E$28/'Fixed data'!$C$7</f>
        <v>-4.1777777777777782E-2</v>
      </c>
      <c r="AK30" s="35">
        <f>$E$28/'Fixed data'!$C$7</f>
        <v>-4.1777777777777782E-2</v>
      </c>
      <c r="AL30" s="35">
        <f>$E$28/'Fixed data'!$C$7</f>
        <v>-4.1777777777777782E-2</v>
      </c>
      <c r="AM30" s="35">
        <f>$E$28/'Fixed data'!$C$7</f>
        <v>-4.1777777777777782E-2</v>
      </c>
      <c r="AN30" s="35">
        <f>$E$28/'Fixed data'!$C$7</f>
        <v>-4.1777777777777782E-2</v>
      </c>
      <c r="AO30" s="35">
        <f>$E$28/'Fixed data'!$C$7</f>
        <v>-4.1777777777777782E-2</v>
      </c>
      <c r="AP30" s="35">
        <f>$E$28/'Fixed data'!$C$7</f>
        <v>-4.1777777777777782E-2</v>
      </c>
      <c r="AQ30" s="35">
        <f>$E$28/'Fixed data'!$C$7</f>
        <v>-4.1777777777777782E-2</v>
      </c>
      <c r="AR30" s="35">
        <f>$E$28/'Fixed data'!$C$7</f>
        <v>-4.1777777777777782E-2</v>
      </c>
      <c r="AS30" s="35">
        <f>$E$28/'Fixed data'!$C$7</f>
        <v>-4.1777777777777782E-2</v>
      </c>
      <c r="AT30" s="35">
        <f>$E$28/'Fixed data'!$C$7</f>
        <v>-4.1777777777777782E-2</v>
      </c>
      <c r="AU30" s="35">
        <f>$E$28/'Fixed data'!$C$7</f>
        <v>-4.1777777777777782E-2</v>
      </c>
      <c r="AV30" s="35">
        <f>$E$28/'Fixed data'!$C$7</f>
        <v>-4.1777777777777782E-2</v>
      </c>
      <c r="AW30" s="35">
        <f>$E$28/'Fixed data'!$C$7</f>
        <v>-4.1777777777777782E-2</v>
      </c>
      <c r="AX30" s="35">
        <f>$E$28/'Fixed data'!$C$7</f>
        <v>-4.1777777777777782E-2</v>
      </c>
      <c r="AY30" s="35"/>
      <c r="AZ30" s="35"/>
      <c r="BA30" s="35"/>
      <c r="BB30" s="35"/>
      <c r="BC30" s="35"/>
      <c r="BD30" s="35"/>
    </row>
    <row r="31" spans="1:56" ht="16.5" hidden="1" customHeight="1" outlineLevel="1" x14ac:dyDescent="0.35">
      <c r="A31" s="117"/>
      <c r="B31" s="9" t="s">
        <v>2</v>
      </c>
      <c r="C31" s="11" t="s">
        <v>54</v>
      </c>
      <c r="D31" s="9" t="s">
        <v>40</v>
      </c>
      <c r="F31" s="35"/>
      <c r="G31" s="35">
        <f>$F$28/'Fixed data'!$C$7</f>
        <v>0</v>
      </c>
      <c r="H31" s="35">
        <f>$F$28/'Fixed data'!$C$7</f>
        <v>0</v>
      </c>
      <c r="I31" s="35">
        <f>$F$28/'Fixed data'!$C$7</f>
        <v>0</v>
      </c>
      <c r="J31" s="35">
        <f>$F$28/'Fixed data'!$C$7</f>
        <v>0</v>
      </c>
      <c r="K31" s="35">
        <f>$F$28/'Fixed data'!$C$7</f>
        <v>0</v>
      </c>
      <c r="L31" s="35">
        <f>$F$28/'Fixed data'!$C$7</f>
        <v>0</v>
      </c>
      <c r="M31" s="35">
        <f>$F$28/'Fixed data'!$C$7</f>
        <v>0</v>
      </c>
      <c r="N31" s="35">
        <f>$F$28/'Fixed data'!$C$7</f>
        <v>0</v>
      </c>
      <c r="O31" s="35">
        <f>$F$28/'Fixed data'!$C$7</f>
        <v>0</v>
      </c>
      <c r="P31" s="35">
        <f>$F$28/'Fixed data'!$C$7</f>
        <v>0</v>
      </c>
      <c r="Q31" s="35">
        <f>$F$28/'Fixed data'!$C$7</f>
        <v>0</v>
      </c>
      <c r="R31" s="35">
        <f>$F$28/'Fixed data'!$C$7</f>
        <v>0</v>
      </c>
      <c r="S31" s="35">
        <f>$F$28/'Fixed data'!$C$7</f>
        <v>0</v>
      </c>
      <c r="T31" s="35">
        <f>$F$28/'Fixed data'!$C$7</f>
        <v>0</v>
      </c>
      <c r="U31" s="35">
        <f>$F$28/'Fixed data'!$C$7</f>
        <v>0</v>
      </c>
      <c r="V31" s="35">
        <f>$F$28/'Fixed data'!$C$7</f>
        <v>0</v>
      </c>
      <c r="W31" s="35">
        <f>$F$28/'Fixed data'!$C$7</f>
        <v>0</v>
      </c>
      <c r="X31" s="35">
        <f>$F$28/'Fixed data'!$C$7</f>
        <v>0</v>
      </c>
      <c r="Y31" s="35">
        <f>$F$28/'Fixed data'!$C$7</f>
        <v>0</v>
      </c>
      <c r="Z31" s="35">
        <f>$F$28/'Fixed data'!$C$7</f>
        <v>0</v>
      </c>
      <c r="AA31" s="35">
        <f>$F$28/'Fixed data'!$C$7</f>
        <v>0</v>
      </c>
      <c r="AB31" s="35">
        <f>$F$28/'Fixed data'!$C$7</f>
        <v>0</v>
      </c>
      <c r="AC31" s="35">
        <f>$F$28/'Fixed data'!$C$7</f>
        <v>0</v>
      </c>
      <c r="AD31" s="35">
        <f>$F$28/'Fixed data'!$C$7</f>
        <v>0</v>
      </c>
      <c r="AE31" s="35">
        <f>$F$28/'Fixed data'!$C$7</f>
        <v>0</v>
      </c>
      <c r="AF31" s="35">
        <f>$F$28/'Fixed data'!$C$7</f>
        <v>0</v>
      </c>
      <c r="AG31" s="35">
        <f>$F$28/'Fixed data'!$C$7</f>
        <v>0</v>
      </c>
      <c r="AH31" s="35">
        <f>$F$28/'Fixed data'!$C$7</f>
        <v>0</v>
      </c>
      <c r="AI31" s="35">
        <f>$F$28/'Fixed data'!$C$7</f>
        <v>0</v>
      </c>
      <c r="AJ31" s="35">
        <f>$F$28/'Fixed data'!$C$7</f>
        <v>0</v>
      </c>
      <c r="AK31" s="35">
        <f>$F$28/'Fixed data'!$C$7</f>
        <v>0</v>
      </c>
      <c r="AL31" s="35">
        <f>$F$28/'Fixed data'!$C$7</f>
        <v>0</v>
      </c>
      <c r="AM31" s="35">
        <f>$F$28/'Fixed data'!$C$7</f>
        <v>0</v>
      </c>
      <c r="AN31" s="35">
        <f>$F$28/'Fixed data'!$C$7</f>
        <v>0</v>
      </c>
      <c r="AO31" s="35">
        <f>$F$28/'Fixed data'!$C$7</f>
        <v>0</v>
      </c>
      <c r="AP31" s="35">
        <f>$F$28/'Fixed data'!$C$7</f>
        <v>0</v>
      </c>
      <c r="AQ31" s="35">
        <f>$F$28/'Fixed data'!$C$7</f>
        <v>0</v>
      </c>
      <c r="AR31" s="35">
        <f>$F$28/'Fixed data'!$C$7</f>
        <v>0</v>
      </c>
      <c r="AS31" s="35">
        <f>$F$28/'Fixed data'!$C$7</f>
        <v>0</v>
      </c>
      <c r="AT31" s="35">
        <f>$F$28/'Fixed data'!$C$7</f>
        <v>0</v>
      </c>
      <c r="AU31" s="35">
        <f>$F$28/'Fixed data'!$C$7</f>
        <v>0</v>
      </c>
      <c r="AV31" s="35">
        <f>$F$28/'Fixed data'!$C$7</f>
        <v>0</v>
      </c>
      <c r="AW31" s="35">
        <f>$F$28/'Fixed data'!$C$7</f>
        <v>0</v>
      </c>
      <c r="AX31" s="35">
        <f>$F$28/'Fixed data'!$C$7</f>
        <v>0</v>
      </c>
      <c r="AY31" s="35">
        <f>$F$28/'Fixed data'!$C$7</f>
        <v>0</v>
      </c>
      <c r="AZ31" s="35"/>
      <c r="BA31" s="35"/>
      <c r="BB31" s="35"/>
      <c r="BC31" s="35"/>
      <c r="BD31" s="35"/>
    </row>
    <row r="32" spans="1:56" ht="16.5" hidden="1" customHeight="1" outlineLevel="1" x14ac:dyDescent="0.35">
      <c r="A32" s="117"/>
      <c r="B32" s="9" t="s">
        <v>3</v>
      </c>
      <c r="C32" s="11" t="s">
        <v>55</v>
      </c>
      <c r="D32" s="9" t="s">
        <v>40</v>
      </c>
      <c r="F32" s="35"/>
      <c r="G32" s="35"/>
      <c r="H32" s="35">
        <f>$G$28/'Fixed data'!$C$7</f>
        <v>0</v>
      </c>
      <c r="I32" s="35">
        <f>$G$28/'Fixed data'!$C$7</f>
        <v>0</v>
      </c>
      <c r="J32" s="35">
        <f>$G$28/'Fixed data'!$C$7</f>
        <v>0</v>
      </c>
      <c r="K32" s="35">
        <f>$G$28/'Fixed data'!$C$7</f>
        <v>0</v>
      </c>
      <c r="L32" s="35">
        <f>$G$28/'Fixed data'!$C$7</f>
        <v>0</v>
      </c>
      <c r="M32" s="35">
        <f>$G$28/'Fixed data'!$C$7</f>
        <v>0</v>
      </c>
      <c r="N32" s="35">
        <f>$G$28/'Fixed data'!$C$7</f>
        <v>0</v>
      </c>
      <c r="O32" s="35">
        <f>$G$28/'Fixed data'!$C$7</f>
        <v>0</v>
      </c>
      <c r="P32" s="35">
        <f>$G$28/'Fixed data'!$C$7</f>
        <v>0</v>
      </c>
      <c r="Q32" s="35">
        <f>$G$28/'Fixed data'!$C$7</f>
        <v>0</v>
      </c>
      <c r="R32" s="35">
        <f>$G$28/'Fixed data'!$C$7</f>
        <v>0</v>
      </c>
      <c r="S32" s="35">
        <f>$G$28/'Fixed data'!$C$7</f>
        <v>0</v>
      </c>
      <c r="T32" s="35">
        <f>$G$28/'Fixed data'!$C$7</f>
        <v>0</v>
      </c>
      <c r="U32" s="35">
        <f>$G$28/'Fixed data'!$C$7</f>
        <v>0</v>
      </c>
      <c r="V32" s="35">
        <f>$G$28/'Fixed data'!$C$7</f>
        <v>0</v>
      </c>
      <c r="W32" s="35">
        <f>$G$28/'Fixed data'!$C$7</f>
        <v>0</v>
      </c>
      <c r="X32" s="35">
        <f>$G$28/'Fixed data'!$C$7</f>
        <v>0</v>
      </c>
      <c r="Y32" s="35">
        <f>$G$28/'Fixed data'!$C$7</f>
        <v>0</v>
      </c>
      <c r="Z32" s="35">
        <f>$G$28/'Fixed data'!$C$7</f>
        <v>0</v>
      </c>
      <c r="AA32" s="35">
        <f>$G$28/'Fixed data'!$C$7</f>
        <v>0</v>
      </c>
      <c r="AB32" s="35">
        <f>$G$28/'Fixed data'!$C$7</f>
        <v>0</v>
      </c>
      <c r="AC32" s="35">
        <f>$G$28/'Fixed data'!$C$7</f>
        <v>0</v>
      </c>
      <c r="AD32" s="35">
        <f>$G$28/'Fixed data'!$C$7</f>
        <v>0</v>
      </c>
      <c r="AE32" s="35">
        <f>$G$28/'Fixed data'!$C$7</f>
        <v>0</v>
      </c>
      <c r="AF32" s="35">
        <f>$G$28/'Fixed data'!$C$7</f>
        <v>0</v>
      </c>
      <c r="AG32" s="35">
        <f>$G$28/'Fixed data'!$C$7</f>
        <v>0</v>
      </c>
      <c r="AH32" s="35">
        <f>$G$28/'Fixed data'!$C$7</f>
        <v>0</v>
      </c>
      <c r="AI32" s="35">
        <f>$G$28/'Fixed data'!$C$7</f>
        <v>0</v>
      </c>
      <c r="AJ32" s="35">
        <f>$G$28/'Fixed data'!$C$7</f>
        <v>0</v>
      </c>
      <c r="AK32" s="35">
        <f>$G$28/'Fixed data'!$C$7</f>
        <v>0</v>
      </c>
      <c r="AL32" s="35">
        <f>$G$28/'Fixed data'!$C$7</f>
        <v>0</v>
      </c>
      <c r="AM32" s="35">
        <f>$G$28/'Fixed data'!$C$7</f>
        <v>0</v>
      </c>
      <c r="AN32" s="35">
        <f>$G$28/'Fixed data'!$C$7</f>
        <v>0</v>
      </c>
      <c r="AO32" s="35">
        <f>$G$28/'Fixed data'!$C$7</f>
        <v>0</v>
      </c>
      <c r="AP32" s="35">
        <f>$G$28/'Fixed data'!$C$7</f>
        <v>0</v>
      </c>
      <c r="AQ32" s="35">
        <f>$G$28/'Fixed data'!$C$7</f>
        <v>0</v>
      </c>
      <c r="AR32" s="35">
        <f>$G$28/'Fixed data'!$C$7</f>
        <v>0</v>
      </c>
      <c r="AS32" s="35">
        <f>$G$28/'Fixed data'!$C$7</f>
        <v>0</v>
      </c>
      <c r="AT32" s="35">
        <f>$G$28/'Fixed data'!$C$7</f>
        <v>0</v>
      </c>
      <c r="AU32" s="35">
        <f>$G$28/'Fixed data'!$C$7</f>
        <v>0</v>
      </c>
      <c r="AV32" s="35">
        <f>$G$28/'Fixed data'!$C$7</f>
        <v>0</v>
      </c>
      <c r="AW32" s="35">
        <f>$G$28/'Fixed data'!$C$7</f>
        <v>0</v>
      </c>
      <c r="AX32" s="35">
        <f>$G$28/'Fixed data'!$C$7</f>
        <v>0</v>
      </c>
      <c r="AY32" s="35">
        <f>$G$28/'Fixed data'!$C$7</f>
        <v>0</v>
      </c>
      <c r="AZ32" s="35">
        <f>$G$28/'Fixed data'!$C$7</f>
        <v>0</v>
      </c>
      <c r="BA32" s="35"/>
      <c r="BB32" s="35"/>
      <c r="BC32" s="35"/>
      <c r="BD32" s="35"/>
    </row>
    <row r="33" spans="1:57" ht="16.5" hidden="1" customHeight="1" outlineLevel="1" x14ac:dyDescent="0.35">
      <c r="A33" s="117"/>
      <c r="B33" s="9" t="s">
        <v>4</v>
      </c>
      <c r="C33" s="11" t="s">
        <v>56</v>
      </c>
      <c r="D33" s="9" t="s">
        <v>40</v>
      </c>
      <c r="F33" s="35"/>
      <c r="G33" s="35"/>
      <c r="H33" s="35"/>
      <c r="I33" s="35">
        <f>$H$28/'Fixed data'!$C$7</f>
        <v>0</v>
      </c>
      <c r="J33" s="35">
        <f>$H$28/'Fixed data'!$C$7</f>
        <v>0</v>
      </c>
      <c r="K33" s="35">
        <f>$H$28/'Fixed data'!$C$7</f>
        <v>0</v>
      </c>
      <c r="L33" s="35">
        <f>$H$28/'Fixed data'!$C$7</f>
        <v>0</v>
      </c>
      <c r="M33" s="35">
        <f>$H$28/'Fixed data'!$C$7</f>
        <v>0</v>
      </c>
      <c r="N33" s="35">
        <f>$H$28/'Fixed data'!$C$7</f>
        <v>0</v>
      </c>
      <c r="O33" s="35">
        <f>$H$28/'Fixed data'!$C$7</f>
        <v>0</v>
      </c>
      <c r="P33" s="35">
        <f>$H$28/'Fixed data'!$C$7</f>
        <v>0</v>
      </c>
      <c r="Q33" s="35">
        <f>$H$28/'Fixed data'!$C$7</f>
        <v>0</v>
      </c>
      <c r="R33" s="35">
        <f>$H$28/'Fixed data'!$C$7</f>
        <v>0</v>
      </c>
      <c r="S33" s="35">
        <f>$H$28/'Fixed data'!$C$7</f>
        <v>0</v>
      </c>
      <c r="T33" s="35">
        <f>$H$28/'Fixed data'!$C$7</f>
        <v>0</v>
      </c>
      <c r="U33" s="35">
        <f>$H$28/'Fixed data'!$C$7</f>
        <v>0</v>
      </c>
      <c r="V33" s="35">
        <f>$H$28/'Fixed data'!$C$7</f>
        <v>0</v>
      </c>
      <c r="W33" s="35">
        <f>$H$28/'Fixed data'!$C$7</f>
        <v>0</v>
      </c>
      <c r="X33" s="35">
        <f>$H$28/'Fixed data'!$C$7</f>
        <v>0</v>
      </c>
      <c r="Y33" s="35">
        <f>$H$28/'Fixed data'!$C$7</f>
        <v>0</v>
      </c>
      <c r="Z33" s="35">
        <f>$H$28/'Fixed data'!$C$7</f>
        <v>0</v>
      </c>
      <c r="AA33" s="35">
        <f>$H$28/'Fixed data'!$C$7</f>
        <v>0</v>
      </c>
      <c r="AB33" s="35">
        <f>$H$28/'Fixed data'!$C$7</f>
        <v>0</v>
      </c>
      <c r="AC33" s="35">
        <f>$H$28/'Fixed data'!$C$7</f>
        <v>0</v>
      </c>
      <c r="AD33" s="35">
        <f>$H$28/'Fixed data'!$C$7</f>
        <v>0</v>
      </c>
      <c r="AE33" s="35">
        <f>$H$28/'Fixed data'!$C$7</f>
        <v>0</v>
      </c>
      <c r="AF33" s="35">
        <f>$H$28/'Fixed data'!$C$7</f>
        <v>0</v>
      </c>
      <c r="AG33" s="35">
        <f>$H$28/'Fixed data'!$C$7</f>
        <v>0</v>
      </c>
      <c r="AH33" s="35">
        <f>$H$28/'Fixed data'!$C$7</f>
        <v>0</v>
      </c>
      <c r="AI33" s="35">
        <f>$H$28/'Fixed data'!$C$7</f>
        <v>0</v>
      </c>
      <c r="AJ33" s="35">
        <f>$H$28/'Fixed data'!$C$7</f>
        <v>0</v>
      </c>
      <c r="AK33" s="35">
        <f>$H$28/'Fixed data'!$C$7</f>
        <v>0</v>
      </c>
      <c r="AL33" s="35">
        <f>$H$28/'Fixed data'!$C$7</f>
        <v>0</v>
      </c>
      <c r="AM33" s="35">
        <f>$H$28/'Fixed data'!$C$7</f>
        <v>0</v>
      </c>
      <c r="AN33" s="35">
        <f>$H$28/'Fixed data'!$C$7</f>
        <v>0</v>
      </c>
      <c r="AO33" s="35">
        <f>$H$28/'Fixed data'!$C$7</f>
        <v>0</v>
      </c>
      <c r="AP33" s="35">
        <f>$H$28/'Fixed data'!$C$7</f>
        <v>0</v>
      </c>
      <c r="AQ33" s="35">
        <f>$H$28/'Fixed data'!$C$7</f>
        <v>0</v>
      </c>
      <c r="AR33" s="35">
        <f>$H$28/'Fixed data'!$C$7</f>
        <v>0</v>
      </c>
      <c r="AS33" s="35">
        <f>$H$28/'Fixed data'!$C$7</f>
        <v>0</v>
      </c>
      <c r="AT33" s="35">
        <f>$H$28/'Fixed data'!$C$7</f>
        <v>0</v>
      </c>
      <c r="AU33" s="35">
        <f>$H$28/'Fixed data'!$C$7</f>
        <v>0</v>
      </c>
      <c r="AV33" s="35">
        <f>$H$28/'Fixed data'!$C$7</f>
        <v>0</v>
      </c>
      <c r="AW33" s="35">
        <f>$H$28/'Fixed data'!$C$7</f>
        <v>0</v>
      </c>
      <c r="AX33" s="35">
        <f>$H$28/'Fixed data'!$C$7</f>
        <v>0</v>
      </c>
      <c r="AY33" s="35">
        <f>$H$28/'Fixed data'!$C$7</f>
        <v>0</v>
      </c>
      <c r="AZ33" s="35">
        <f>$H$28/'Fixed data'!$C$7</f>
        <v>0</v>
      </c>
      <c r="BA33" s="35">
        <f>$H$28/'Fixed data'!$C$7</f>
        <v>0</v>
      </c>
      <c r="BB33" s="35"/>
      <c r="BC33" s="35"/>
      <c r="BD33" s="35"/>
    </row>
    <row r="34" spans="1:57" ht="16.5" hidden="1" customHeight="1" outlineLevel="1" x14ac:dyDescent="0.35">
      <c r="A34" s="117"/>
      <c r="B34" s="9" t="s">
        <v>5</v>
      </c>
      <c r="C34" s="11" t="s">
        <v>57</v>
      </c>
      <c r="D34" s="9" t="s">
        <v>40</v>
      </c>
      <c r="F34" s="35"/>
      <c r="G34" s="35"/>
      <c r="H34" s="35"/>
      <c r="I34" s="35"/>
      <c r="J34" s="35">
        <f>$I$28/'Fixed data'!$C$7</f>
        <v>0</v>
      </c>
      <c r="K34" s="35">
        <f>$I$28/'Fixed data'!$C$7</f>
        <v>0</v>
      </c>
      <c r="L34" s="35">
        <f>$I$28/'Fixed data'!$C$7</f>
        <v>0</v>
      </c>
      <c r="M34" s="35">
        <f>$I$28/'Fixed data'!$C$7</f>
        <v>0</v>
      </c>
      <c r="N34" s="35">
        <f>$I$28/'Fixed data'!$C$7</f>
        <v>0</v>
      </c>
      <c r="O34" s="35">
        <f>$I$28/'Fixed data'!$C$7</f>
        <v>0</v>
      </c>
      <c r="P34" s="35">
        <f>$I$28/'Fixed data'!$C$7</f>
        <v>0</v>
      </c>
      <c r="Q34" s="35">
        <f>$I$28/'Fixed data'!$C$7</f>
        <v>0</v>
      </c>
      <c r="R34" s="35">
        <f>$I$28/'Fixed data'!$C$7</f>
        <v>0</v>
      </c>
      <c r="S34" s="35">
        <f>$I$28/'Fixed data'!$C$7</f>
        <v>0</v>
      </c>
      <c r="T34" s="35">
        <f>$I$28/'Fixed data'!$C$7</f>
        <v>0</v>
      </c>
      <c r="U34" s="35">
        <f>$I$28/'Fixed data'!$C$7</f>
        <v>0</v>
      </c>
      <c r="V34" s="35">
        <f>$I$28/'Fixed data'!$C$7</f>
        <v>0</v>
      </c>
      <c r="W34" s="35">
        <f>$I$28/'Fixed data'!$C$7</f>
        <v>0</v>
      </c>
      <c r="X34" s="35">
        <f>$I$28/'Fixed data'!$C$7</f>
        <v>0</v>
      </c>
      <c r="Y34" s="35">
        <f>$I$28/'Fixed data'!$C$7</f>
        <v>0</v>
      </c>
      <c r="Z34" s="35">
        <f>$I$28/'Fixed data'!$C$7</f>
        <v>0</v>
      </c>
      <c r="AA34" s="35">
        <f>$I$28/'Fixed data'!$C$7</f>
        <v>0</v>
      </c>
      <c r="AB34" s="35">
        <f>$I$28/'Fixed data'!$C$7</f>
        <v>0</v>
      </c>
      <c r="AC34" s="35">
        <f>$I$28/'Fixed data'!$C$7</f>
        <v>0</v>
      </c>
      <c r="AD34" s="35">
        <f>$I$28/'Fixed data'!$C$7</f>
        <v>0</v>
      </c>
      <c r="AE34" s="35">
        <f>$I$28/'Fixed data'!$C$7</f>
        <v>0</v>
      </c>
      <c r="AF34" s="35">
        <f>$I$28/'Fixed data'!$C$7</f>
        <v>0</v>
      </c>
      <c r="AG34" s="35">
        <f>$I$28/'Fixed data'!$C$7</f>
        <v>0</v>
      </c>
      <c r="AH34" s="35">
        <f>$I$28/'Fixed data'!$C$7</f>
        <v>0</v>
      </c>
      <c r="AI34" s="35">
        <f>$I$28/'Fixed data'!$C$7</f>
        <v>0</v>
      </c>
      <c r="AJ34" s="35">
        <f>$I$28/'Fixed data'!$C$7</f>
        <v>0</v>
      </c>
      <c r="AK34" s="35">
        <f>$I$28/'Fixed data'!$C$7</f>
        <v>0</v>
      </c>
      <c r="AL34" s="35">
        <f>$I$28/'Fixed data'!$C$7</f>
        <v>0</v>
      </c>
      <c r="AM34" s="35">
        <f>$I$28/'Fixed data'!$C$7</f>
        <v>0</v>
      </c>
      <c r="AN34" s="35">
        <f>$I$28/'Fixed data'!$C$7</f>
        <v>0</v>
      </c>
      <c r="AO34" s="35">
        <f>$I$28/'Fixed data'!$C$7</f>
        <v>0</v>
      </c>
      <c r="AP34" s="35">
        <f>$I$28/'Fixed data'!$C$7</f>
        <v>0</v>
      </c>
      <c r="AQ34" s="35">
        <f>$I$28/'Fixed data'!$C$7</f>
        <v>0</v>
      </c>
      <c r="AR34" s="35">
        <f>$I$28/'Fixed data'!$C$7</f>
        <v>0</v>
      </c>
      <c r="AS34" s="35">
        <f>$I$28/'Fixed data'!$C$7</f>
        <v>0</v>
      </c>
      <c r="AT34" s="35">
        <f>$I$28/'Fixed data'!$C$7</f>
        <v>0</v>
      </c>
      <c r="AU34" s="35">
        <f>$I$28/'Fixed data'!$C$7</f>
        <v>0</v>
      </c>
      <c r="AV34" s="35">
        <f>$I$28/'Fixed data'!$C$7</f>
        <v>0</v>
      </c>
      <c r="AW34" s="35">
        <f>$I$28/'Fixed data'!$C$7</f>
        <v>0</v>
      </c>
      <c r="AX34" s="35">
        <f>$I$28/'Fixed data'!$C$7</f>
        <v>0</v>
      </c>
      <c r="AY34" s="35">
        <f>$I$28/'Fixed data'!$C$7</f>
        <v>0</v>
      </c>
      <c r="AZ34" s="35">
        <f>$I$28/'Fixed data'!$C$7</f>
        <v>0</v>
      </c>
      <c r="BA34" s="35">
        <f>$I$28/'Fixed data'!$C$7</f>
        <v>0</v>
      </c>
      <c r="BB34" s="35">
        <f>$I$28/'Fixed data'!$C$7</f>
        <v>0</v>
      </c>
      <c r="BC34" s="35"/>
      <c r="BD34" s="35"/>
    </row>
    <row r="35" spans="1:57" ht="16.5" hidden="1" customHeight="1" outlineLevel="1" x14ac:dyDescent="0.35">
      <c r="A35" s="117"/>
      <c r="B35" s="9" t="s">
        <v>6</v>
      </c>
      <c r="C35" s="11" t="s">
        <v>58</v>
      </c>
      <c r="D35" s="9" t="s">
        <v>40</v>
      </c>
      <c r="F35" s="35"/>
      <c r="G35" s="35"/>
      <c r="H35" s="35"/>
      <c r="I35" s="35"/>
      <c r="J35" s="35"/>
      <c r="K35" s="35">
        <f>$J$28/'Fixed data'!$C$7</f>
        <v>0</v>
      </c>
      <c r="L35" s="35">
        <f>$J$28/'Fixed data'!$C$7</f>
        <v>0</v>
      </c>
      <c r="M35" s="35">
        <f>$J$28/'Fixed data'!$C$7</f>
        <v>0</v>
      </c>
      <c r="N35" s="35">
        <f>$J$28/'Fixed data'!$C$7</f>
        <v>0</v>
      </c>
      <c r="O35" s="35">
        <f>$J$28/'Fixed data'!$C$7</f>
        <v>0</v>
      </c>
      <c r="P35" s="35">
        <f>$J$28/'Fixed data'!$C$7</f>
        <v>0</v>
      </c>
      <c r="Q35" s="35">
        <f>$J$28/'Fixed data'!$C$7</f>
        <v>0</v>
      </c>
      <c r="R35" s="35">
        <f>$J$28/'Fixed data'!$C$7</f>
        <v>0</v>
      </c>
      <c r="S35" s="35">
        <f>$J$28/'Fixed data'!$C$7</f>
        <v>0</v>
      </c>
      <c r="T35" s="35">
        <f>$J$28/'Fixed data'!$C$7</f>
        <v>0</v>
      </c>
      <c r="U35" s="35">
        <f>$J$28/'Fixed data'!$C$7</f>
        <v>0</v>
      </c>
      <c r="V35" s="35">
        <f>$J$28/'Fixed data'!$C$7</f>
        <v>0</v>
      </c>
      <c r="W35" s="35">
        <f>$J$28/'Fixed data'!$C$7</f>
        <v>0</v>
      </c>
      <c r="X35" s="35">
        <f>$J$28/'Fixed data'!$C$7</f>
        <v>0</v>
      </c>
      <c r="Y35" s="35">
        <f>$J$28/'Fixed data'!$C$7</f>
        <v>0</v>
      </c>
      <c r="Z35" s="35">
        <f>$J$28/'Fixed data'!$C$7</f>
        <v>0</v>
      </c>
      <c r="AA35" s="35">
        <f>$J$28/'Fixed data'!$C$7</f>
        <v>0</v>
      </c>
      <c r="AB35" s="35">
        <f>$J$28/'Fixed data'!$C$7</f>
        <v>0</v>
      </c>
      <c r="AC35" s="35">
        <f>$J$28/'Fixed data'!$C$7</f>
        <v>0</v>
      </c>
      <c r="AD35" s="35">
        <f>$J$28/'Fixed data'!$C$7</f>
        <v>0</v>
      </c>
      <c r="AE35" s="35">
        <f>$J$28/'Fixed data'!$C$7</f>
        <v>0</v>
      </c>
      <c r="AF35" s="35">
        <f>$J$28/'Fixed data'!$C$7</f>
        <v>0</v>
      </c>
      <c r="AG35" s="35">
        <f>$J$28/'Fixed data'!$C$7</f>
        <v>0</v>
      </c>
      <c r="AH35" s="35">
        <f>$J$28/'Fixed data'!$C$7</f>
        <v>0</v>
      </c>
      <c r="AI35" s="35">
        <f>$J$28/'Fixed data'!$C$7</f>
        <v>0</v>
      </c>
      <c r="AJ35" s="35">
        <f>$J$28/'Fixed data'!$C$7</f>
        <v>0</v>
      </c>
      <c r="AK35" s="35">
        <f>$J$28/'Fixed data'!$C$7</f>
        <v>0</v>
      </c>
      <c r="AL35" s="35">
        <f>$J$28/'Fixed data'!$C$7</f>
        <v>0</v>
      </c>
      <c r="AM35" s="35">
        <f>$J$28/'Fixed data'!$C$7</f>
        <v>0</v>
      </c>
      <c r="AN35" s="35">
        <f>$J$28/'Fixed data'!$C$7</f>
        <v>0</v>
      </c>
      <c r="AO35" s="35">
        <f>$J$28/'Fixed data'!$C$7</f>
        <v>0</v>
      </c>
      <c r="AP35" s="35">
        <f>$J$28/'Fixed data'!$C$7</f>
        <v>0</v>
      </c>
      <c r="AQ35" s="35">
        <f>$J$28/'Fixed data'!$C$7</f>
        <v>0</v>
      </c>
      <c r="AR35" s="35">
        <f>$J$28/'Fixed data'!$C$7</f>
        <v>0</v>
      </c>
      <c r="AS35" s="35">
        <f>$J$28/'Fixed data'!$C$7</f>
        <v>0</v>
      </c>
      <c r="AT35" s="35">
        <f>$J$28/'Fixed data'!$C$7</f>
        <v>0</v>
      </c>
      <c r="AU35" s="35">
        <f>$J$28/'Fixed data'!$C$7</f>
        <v>0</v>
      </c>
      <c r="AV35" s="35">
        <f>$J$28/'Fixed data'!$C$7</f>
        <v>0</v>
      </c>
      <c r="AW35" s="35">
        <f>$J$28/'Fixed data'!$C$7</f>
        <v>0</v>
      </c>
      <c r="AX35" s="35">
        <f>$J$28/'Fixed data'!$C$7</f>
        <v>0</v>
      </c>
      <c r="AY35" s="35">
        <f>$J$28/'Fixed data'!$C$7</f>
        <v>0</v>
      </c>
      <c r="AZ35" s="35">
        <f>$J$28/'Fixed data'!$C$7</f>
        <v>0</v>
      </c>
      <c r="BA35" s="35">
        <f>$J$28/'Fixed data'!$C$7</f>
        <v>0</v>
      </c>
      <c r="BB35" s="35">
        <f>$J$28/'Fixed data'!$C$7</f>
        <v>0</v>
      </c>
      <c r="BC35" s="35">
        <f>$J$28/'Fixed data'!$C$7</f>
        <v>0</v>
      </c>
      <c r="BD35" s="35"/>
    </row>
    <row r="36" spans="1:57" ht="16.5" hidden="1" customHeight="1" outlineLevel="1" x14ac:dyDescent="0.35">
      <c r="A36" s="117"/>
      <c r="B36" s="9" t="s">
        <v>32</v>
      </c>
      <c r="C36" s="11" t="s">
        <v>59</v>
      </c>
      <c r="D36" s="9" t="s">
        <v>40</v>
      </c>
      <c r="F36" s="35"/>
      <c r="G36" s="35"/>
      <c r="H36" s="35"/>
      <c r="I36" s="35"/>
      <c r="J36" s="35"/>
      <c r="K36" s="35"/>
      <c r="L36" s="35">
        <f>$K$28/'Fixed data'!$C$7</f>
        <v>0</v>
      </c>
      <c r="M36" s="35">
        <f>$K$28/'Fixed data'!$C$7</f>
        <v>0</v>
      </c>
      <c r="N36" s="35">
        <f>$K$28/'Fixed data'!$C$7</f>
        <v>0</v>
      </c>
      <c r="O36" s="35">
        <f>$K$28/'Fixed data'!$C$7</f>
        <v>0</v>
      </c>
      <c r="P36" s="35">
        <f>$K$28/'Fixed data'!$C$7</f>
        <v>0</v>
      </c>
      <c r="Q36" s="35">
        <f>$K$28/'Fixed data'!$C$7</f>
        <v>0</v>
      </c>
      <c r="R36" s="35">
        <f>$K$28/'Fixed data'!$C$7</f>
        <v>0</v>
      </c>
      <c r="S36" s="35">
        <f>$K$28/'Fixed data'!$C$7</f>
        <v>0</v>
      </c>
      <c r="T36" s="35">
        <f>$K$28/'Fixed data'!$C$7</f>
        <v>0</v>
      </c>
      <c r="U36" s="35">
        <f>$K$28/'Fixed data'!$C$7</f>
        <v>0</v>
      </c>
      <c r="V36" s="35">
        <f>$K$28/'Fixed data'!$C$7</f>
        <v>0</v>
      </c>
      <c r="W36" s="35">
        <f>$K$28/'Fixed data'!$C$7</f>
        <v>0</v>
      </c>
      <c r="X36" s="35">
        <f>$K$28/'Fixed data'!$C$7</f>
        <v>0</v>
      </c>
      <c r="Y36" s="35">
        <f>$K$28/'Fixed data'!$C$7</f>
        <v>0</v>
      </c>
      <c r="Z36" s="35">
        <f>$K$28/'Fixed data'!$C$7</f>
        <v>0</v>
      </c>
      <c r="AA36" s="35">
        <f>$K$28/'Fixed data'!$C$7</f>
        <v>0</v>
      </c>
      <c r="AB36" s="35">
        <f>$K$28/'Fixed data'!$C$7</f>
        <v>0</v>
      </c>
      <c r="AC36" s="35">
        <f>$K$28/'Fixed data'!$C$7</f>
        <v>0</v>
      </c>
      <c r="AD36" s="35">
        <f>$K$28/'Fixed data'!$C$7</f>
        <v>0</v>
      </c>
      <c r="AE36" s="35">
        <f>$K$28/'Fixed data'!$C$7</f>
        <v>0</v>
      </c>
      <c r="AF36" s="35">
        <f>$K$28/'Fixed data'!$C$7</f>
        <v>0</v>
      </c>
      <c r="AG36" s="35">
        <f>$K$28/'Fixed data'!$C$7</f>
        <v>0</v>
      </c>
      <c r="AH36" s="35">
        <f>$K$28/'Fixed data'!$C$7</f>
        <v>0</v>
      </c>
      <c r="AI36" s="35">
        <f>$K$28/'Fixed data'!$C$7</f>
        <v>0</v>
      </c>
      <c r="AJ36" s="35">
        <f>$K$28/'Fixed data'!$C$7</f>
        <v>0</v>
      </c>
      <c r="AK36" s="35">
        <f>$K$28/'Fixed data'!$C$7</f>
        <v>0</v>
      </c>
      <c r="AL36" s="35">
        <f>$K$28/'Fixed data'!$C$7</f>
        <v>0</v>
      </c>
      <c r="AM36" s="35">
        <f>$K$28/'Fixed data'!$C$7</f>
        <v>0</v>
      </c>
      <c r="AN36" s="35">
        <f>$K$28/'Fixed data'!$C$7</f>
        <v>0</v>
      </c>
      <c r="AO36" s="35">
        <f>$K$28/'Fixed data'!$C$7</f>
        <v>0</v>
      </c>
      <c r="AP36" s="35">
        <f>$K$28/'Fixed data'!$C$7</f>
        <v>0</v>
      </c>
      <c r="AQ36" s="35">
        <f>$K$28/'Fixed data'!$C$7</f>
        <v>0</v>
      </c>
      <c r="AR36" s="35">
        <f>$K$28/'Fixed data'!$C$7</f>
        <v>0</v>
      </c>
      <c r="AS36" s="35">
        <f>$K$28/'Fixed data'!$C$7</f>
        <v>0</v>
      </c>
      <c r="AT36" s="35">
        <f>$K$28/'Fixed data'!$C$7</f>
        <v>0</v>
      </c>
      <c r="AU36" s="35">
        <f>$K$28/'Fixed data'!$C$7</f>
        <v>0</v>
      </c>
      <c r="AV36" s="35">
        <f>$K$28/'Fixed data'!$C$7</f>
        <v>0</v>
      </c>
      <c r="AW36" s="35">
        <f>$K$28/'Fixed data'!$C$7</f>
        <v>0</v>
      </c>
      <c r="AX36" s="35">
        <f>$K$28/'Fixed data'!$C$7</f>
        <v>0</v>
      </c>
      <c r="AY36" s="35">
        <f>$K$28/'Fixed data'!$C$7</f>
        <v>0</v>
      </c>
      <c r="AZ36" s="35">
        <f>$K$28/'Fixed data'!$C$7</f>
        <v>0</v>
      </c>
      <c r="BA36" s="35">
        <f>$K$28/'Fixed data'!$C$7</f>
        <v>0</v>
      </c>
      <c r="BB36" s="35">
        <f>$K$28/'Fixed data'!$C$7</f>
        <v>0</v>
      </c>
      <c r="BC36" s="35">
        <f>$K$28/'Fixed data'!$C$7</f>
        <v>0</v>
      </c>
      <c r="BD36" s="35">
        <f>$K$28/'Fixed data'!$C$7</f>
        <v>0</v>
      </c>
    </row>
    <row r="37" spans="1:57" ht="16.5" hidden="1" customHeight="1" outlineLevel="1" x14ac:dyDescent="0.35">
      <c r="A37" s="117"/>
      <c r="B37" s="9" t="s">
        <v>33</v>
      </c>
      <c r="C37" s="11" t="s">
        <v>60</v>
      </c>
      <c r="D37" s="9" t="s">
        <v>40</v>
      </c>
      <c r="F37" s="35"/>
      <c r="G37" s="35"/>
      <c r="H37" s="35"/>
      <c r="I37" s="35"/>
      <c r="J37" s="35"/>
      <c r="K37" s="35"/>
      <c r="L37" s="35"/>
      <c r="M37" s="35">
        <f>$L$28/'Fixed data'!$C$7</f>
        <v>0</v>
      </c>
      <c r="N37" s="35">
        <f>$L$28/'Fixed data'!$C$7</f>
        <v>0</v>
      </c>
      <c r="O37" s="35">
        <f>$L$28/'Fixed data'!$C$7</f>
        <v>0</v>
      </c>
      <c r="P37" s="35">
        <f>$L$28/'Fixed data'!$C$7</f>
        <v>0</v>
      </c>
      <c r="Q37" s="35">
        <f>$L$28/'Fixed data'!$C$7</f>
        <v>0</v>
      </c>
      <c r="R37" s="35">
        <f>$L$28/'Fixed data'!$C$7</f>
        <v>0</v>
      </c>
      <c r="S37" s="35">
        <f>$L$28/'Fixed data'!$C$7</f>
        <v>0</v>
      </c>
      <c r="T37" s="35">
        <f>$L$28/'Fixed data'!$C$7</f>
        <v>0</v>
      </c>
      <c r="U37" s="35">
        <f>$L$28/'Fixed data'!$C$7</f>
        <v>0</v>
      </c>
      <c r="V37" s="35">
        <f>$L$28/'Fixed data'!$C$7</f>
        <v>0</v>
      </c>
      <c r="W37" s="35">
        <f>$L$28/'Fixed data'!$C$7</f>
        <v>0</v>
      </c>
      <c r="X37" s="35">
        <f>$L$28/'Fixed data'!$C$7</f>
        <v>0</v>
      </c>
      <c r="Y37" s="35">
        <f>$L$28/'Fixed data'!$C$7</f>
        <v>0</v>
      </c>
      <c r="Z37" s="35">
        <f>$L$28/'Fixed data'!$C$7</f>
        <v>0</v>
      </c>
      <c r="AA37" s="35">
        <f>$L$28/'Fixed data'!$C$7</f>
        <v>0</v>
      </c>
      <c r="AB37" s="35">
        <f>$L$28/'Fixed data'!$C$7</f>
        <v>0</v>
      </c>
      <c r="AC37" s="35">
        <f>$L$28/'Fixed data'!$C$7</f>
        <v>0</v>
      </c>
      <c r="AD37" s="35">
        <f>$L$28/'Fixed data'!$C$7</f>
        <v>0</v>
      </c>
      <c r="AE37" s="35">
        <f>$L$28/'Fixed data'!$C$7</f>
        <v>0</v>
      </c>
      <c r="AF37" s="35">
        <f>$L$28/'Fixed data'!$C$7</f>
        <v>0</v>
      </c>
      <c r="AG37" s="35">
        <f>$L$28/'Fixed data'!$C$7</f>
        <v>0</v>
      </c>
      <c r="AH37" s="35">
        <f>$L$28/'Fixed data'!$C$7</f>
        <v>0</v>
      </c>
      <c r="AI37" s="35">
        <f>$L$28/'Fixed data'!$C$7</f>
        <v>0</v>
      </c>
      <c r="AJ37" s="35">
        <f>$L$28/'Fixed data'!$C$7</f>
        <v>0</v>
      </c>
      <c r="AK37" s="35">
        <f>$L$28/'Fixed data'!$C$7</f>
        <v>0</v>
      </c>
      <c r="AL37" s="35">
        <f>$L$28/'Fixed data'!$C$7</f>
        <v>0</v>
      </c>
      <c r="AM37" s="35">
        <f>$L$28/'Fixed data'!$C$7</f>
        <v>0</v>
      </c>
      <c r="AN37" s="35">
        <f>$L$28/'Fixed data'!$C$7</f>
        <v>0</v>
      </c>
      <c r="AO37" s="35">
        <f>$L$28/'Fixed data'!$C$7</f>
        <v>0</v>
      </c>
      <c r="AP37" s="35">
        <f>$L$28/'Fixed data'!$C$7</f>
        <v>0</v>
      </c>
      <c r="AQ37" s="35">
        <f>$L$28/'Fixed data'!$C$7</f>
        <v>0</v>
      </c>
      <c r="AR37" s="35">
        <f>$L$28/'Fixed data'!$C$7</f>
        <v>0</v>
      </c>
      <c r="AS37" s="35">
        <f>$L$28/'Fixed data'!$C$7</f>
        <v>0</v>
      </c>
      <c r="AT37" s="35">
        <f>$L$28/'Fixed data'!$C$7</f>
        <v>0</v>
      </c>
      <c r="AU37" s="35">
        <f>$L$28/'Fixed data'!$C$7</f>
        <v>0</v>
      </c>
      <c r="AV37" s="35">
        <f>$L$28/'Fixed data'!$C$7</f>
        <v>0</v>
      </c>
      <c r="AW37" s="35">
        <f>$L$28/'Fixed data'!$C$7</f>
        <v>0</v>
      </c>
      <c r="AX37" s="35">
        <f>$L$28/'Fixed data'!$C$7</f>
        <v>0</v>
      </c>
      <c r="AY37" s="35">
        <f>$L$28/'Fixed data'!$C$7</f>
        <v>0</v>
      </c>
      <c r="AZ37" s="35">
        <f>$L$28/'Fixed data'!$C$7</f>
        <v>0</v>
      </c>
      <c r="BA37" s="35">
        <f>$L$28/'Fixed data'!$C$7</f>
        <v>0</v>
      </c>
      <c r="BB37" s="35">
        <f>$L$28/'Fixed data'!$C$7</f>
        <v>0</v>
      </c>
      <c r="BC37" s="35">
        <f>$L$28/'Fixed data'!$C$7</f>
        <v>0</v>
      </c>
      <c r="BD37" s="35">
        <f>$L$28/'Fixed data'!$C$7</f>
        <v>0</v>
      </c>
    </row>
    <row r="38" spans="1:57" ht="16.5" hidden="1" customHeight="1" outlineLevel="1" x14ac:dyDescent="0.35">
      <c r="A38" s="117"/>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17"/>
      <c r="B39" s="9" t="s">
        <v>111</v>
      </c>
      <c r="C39" s="11" t="s">
        <v>133</v>
      </c>
      <c r="D39" s="9" t="s">
        <v>40</v>
      </c>
      <c r="F39" s="35"/>
      <c r="G39" s="35"/>
      <c r="H39" s="35"/>
      <c r="I39" s="35"/>
      <c r="J39" s="35"/>
      <c r="K39" s="35"/>
      <c r="L39" s="35"/>
      <c r="M39" s="35"/>
      <c r="N39" s="35"/>
      <c r="O39" s="35">
        <f>$N$28/'Fixed data'!$C$7</f>
        <v>0</v>
      </c>
      <c r="P39" s="35">
        <f>$N$28/'Fixed data'!$C$7</f>
        <v>0</v>
      </c>
      <c r="Q39" s="35">
        <f>$N$28/'Fixed data'!$C$7</f>
        <v>0</v>
      </c>
      <c r="R39" s="35">
        <f>$N$28/'Fixed data'!$C$7</f>
        <v>0</v>
      </c>
      <c r="S39" s="35">
        <f>$N$28/'Fixed data'!$C$7</f>
        <v>0</v>
      </c>
      <c r="T39" s="35">
        <f>$N$28/'Fixed data'!$C$7</f>
        <v>0</v>
      </c>
      <c r="U39" s="35">
        <f>$N$28/'Fixed data'!$C$7</f>
        <v>0</v>
      </c>
      <c r="V39" s="35">
        <f>$N$28/'Fixed data'!$C$7</f>
        <v>0</v>
      </c>
      <c r="W39" s="35">
        <f>$N$28/'Fixed data'!$C$7</f>
        <v>0</v>
      </c>
      <c r="X39" s="35">
        <f>$N$28/'Fixed data'!$C$7</f>
        <v>0</v>
      </c>
      <c r="Y39" s="35">
        <f>$N$28/'Fixed data'!$C$7</f>
        <v>0</v>
      </c>
      <c r="Z39" s="35">
        <f>$N$28/'Fixed data'!$C$7</f>
        <v>0</v>
      </c>
      <c r="AA39" s="35">
        <f>$N$28/'Fixed data'!$C$7</f>
        <v>0</v>
      </c>
      <c r="AB39" s="35">
        <f>$N$28/'Fixed data'!$C$7</f>
        <v>0</v>
      </c>
      <c r="AC39" s="35">
        <f>$N$28/'Fixed data'!$C$7</f>
        <v>0</v>
      </c>
      <c r="AD39" s="35">
        <f>$N$28/'Fixed data'!$C$7</f>
        <v>0</v>
      </c>
      <c r="AE39" s="35">
        <f>$N$28/'Fixed data'!$C$7</f>
        <v>0</v>
      </c>
      <c r="AF39" s="35">
        <f>$N$28/'Fixed data'!$C$7</f>
        <v>0</v>
      </c>
      <c r="AG39" s="35">
        <f>$N$28/'Fixed data'!$C$7</f>
        <v>0</v>
      </c>
      <c r="AH39" s="35">
        <f>$N$28/'Fixed data'!$C$7</f>
        <v>0</v>
      </c>
      <c r="AI39" s="35">
        <f>$N$28/'Fixed data'!$C$7</f>
        <v>0</v>
      </c>
      <c r="AJ39" s="35">
        <f>$N$28/'Fixed data'!$C$7</f>
        <v>0</v>
      </c>
      <c r="AK39" s="35">
        <f>$N$28/'Fixed data'!$C$7</f>
        <v>0</v>
      </c>
      <c r="AL39" s="35">
        <f>$N$28/'Fixed data'!$C$7</f>
        <v>0</v>
      </c>
      <c r="AM39" s="35">
        <f>$N$28/'Fixed data'!$C$7</f>
        <v>0</v>
      </c>
      <c r="AN39" s="35">
        <f>$N$28/'Fixed data'!$C$7</f>
        <v>0</v>
      </c>
      <c r="AO39" s="35">
        <f>$N$28/'Fixed data'!$C$7</f>
        <v>0</v>
      </c>
      <c r="AP39" s="35">
        <f>$N$28/'Fixed data'!$C$7</f>
        <v>0</v>
      </c>
      <c r="AQ39" s="35">
        <f>$N$28/'Fixed data'!$C$7</f>
        <v>0</v>
      </c>
      <c r="AR39" s="35">
        <f>$N$28/'Fixed data'!$C$7</f>
        <v>0</v>
      </c>
      <c r="AS39" s="35">
        <f>$N$28/'Fixed data'!$C$7</f>
        <v>0</v>
      </c>
      <c r="AT39" s="35">
        <f>$N$28/'Fixed data'!$C$7</f>
        <v>0</v>
      </c>
      <c r="AU39" s="35">
        <f>$N$28/'Fixed data'!$C$7</f>
        <v>0</v>
      </c>
      <c r="AV39" s="35">
        <f>$N$28/'Fixed data'!$C$7</f>
        <v>0</v>
      </c>
      <c r="AW39" s="35">
        <f>$N$28/'Fixed data'!$C$7</f>
        <v>0</v>
      </c>
      <c r="AX39" s="35">
        <f>$N$28/'Fixed data'!$C$7</f>
        <v>0</v>
      </c>
      <c r="AY39" s="35">
        <f>$N$28/'Fixed data'!$C$7</f>
        <v>0</v>
      </c>
      <c r="AZ39" s="35">
        <f>$N$28/'Fixed data'!$C$7</f>
        <v>0</v>
      </c>
      <c r="BA39" s="35">
        <f>$N$28/'Fixed data'!$C$7</f>
        <v>0</v>
      </c>
      <c r="BB39" s="35">
        <f>$N$28/'Fixed data'!$C$7</f>
        <v>0</v>
      </c>
      <c r="BC39" s="35">
        <f>$N$28/'Fixed data'!$C$7</f>
        <v>0</v>
      </c>
      <c r="BD39" s="35">
        <f>$N$28/'Fixed data'!$C$7</f>
        <v>0</v>
      </c>
    </row>
    <row r="40" spans="1:57" ht="16.5" hidden="1" customHeight="1" outlineLevel="1" x14ac:dyDescent="0.35">
      <c r="A40" s="117"/>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17"/>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17"/>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7"/>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7"/>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17"/>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7"/>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7"/>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7"/>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7"/>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7"/>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7"/>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7"/>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7"/>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7"/>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7"/>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7"/>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7"/>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7"/>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7"/>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7"/>
      <c r="B60" s="9" t="s">
        <v>7</v>
      </c>
      <c r="C60" s="9" t="s">
        <v>61</v>
      </c>
      <c r="D60" s="9" t="s">
        <v>40</v>
      </c>
      <c r="E60" s="35">
        <f>SUM(E30:E59)</f>
        <v>0</v>
      </c>
      <c r="F60" s="35">
        <f t="shared" ref="F60:BD60" si="5">SUM(F30:F59)</f>
        <v>-4.1777777777777782E-2</v>
      </c>
      <c r="G60" s="35">
        <f t="shared" si="5"/>
        <v>-4.1777777777777782E-2</v>
      </c>
      <c r="H60" s="35">
        <f t="shared" si="5"/>
        <v>-4.1777777777777782E-2</v>
      </c>
      <c r="I60" s="35">
        <f t="shared" si="5"/>
        <v>-4.1777777777777782E-2</v>
      </c>
      <c r="J60" s="35">
        <f t="shared" si="5"/>
        <v>-4.1777777777777782E-2</v>
      </c>
      <c r="K60" s="35">
        <f t="shared" si="5"/>
        <v>-4.1777777777777782E-2</v>
      </c>
      <c r="L60" s="35">
        <f t="shared" si="5"/>
        <v>-4.1777777777777782E-2</v>
      </c>
      <c r="M60" s="35">
        <f t="shared" si="5"/>
        <v>-4.1777777777777782E-2</v>
      </c>
      <c r="N60" s="35">
        <f t="shared" si="5"/>
        <v>-4.1777777777777782E-2</v>
      </c>
      <c r="O60" s="35">
        <f t="shared" si="5"/>
        <v>-4.1777777777777782E-2</v>
      </c>
      <c r="P60" s="35">
        <f t="shared" si="5"/>
        <v>-4.1777777777777782E-2</v>
      </c>
      <c r="Q60" s="35">
        <f t="shared" si="5"/>
        <v>-4.1777777777777782E-2</v>
      </c>
      <c r="R60" s="35">
        <f t="shared" si="5"/>
        <v>-4.1777777777777782E-2</v>
      </c>
      <c r="S60" s="35">
        <f t="shared" si="5"/>
        <v>-4.1777777777777782E-2</v>
      </c>
      <c r="T60" s="35">
        <f t="shared" si="5"/>
        <v>-4.1777777777777782E-2</v>
      </c>
      <c r="U60" s="35">
        <f t="shared" si="5"/>
        <v>-4.1777777777777782E-2</v>
      </c>
      <c r="V60" s="35">
        <f t="shared" si="5"/>
        <v>-4.1777777777777782E-2</v>
      </c>
      <c r="W60" s="35">
        <f t="shared" si="5"/>
        <v>-4.1777777777777782E-2</v>
      </c>
      <c r="X60" s="35">
        <f t="shared" si="5"/>
        <v>-4.1777777777777782E-2</v>
      </c>
      <c r="Y60" s="35">
        <f t="shared" si="5"/>
        <v>-4.1777777777777782E-2</v>
      </c>
      <c r="Z60" s="35">
        <f t="shared" si="5"/>
        <v>-4.1777777777777782E-2</v>
      </c>
      <c r="AA60" s="35">
        <f t="shared" si="5"/>
        <v>-4.1777777777777782E-2</v>
      </c>
      <c r="AB60" s="35">
        <f t="shared" si="5"/>
        <v>-4.1777777777777782E-2</v>
      </c>
      <c r="AC60" s="35">
        <f t="shared" si="5"/>
        <v>-4.1777777777777782E-2</v>
      </c>
      <c r="AD60" s="35">
        <f t="shared" si="5"/>
        <v>-4.1777777777777782E-2</v>
      </c>
      <c r="AE60" s="35">
        <f t="shared" si="5"/>
        <v>-4.1777777777777782E-2</v>
      </c>
      <c r="AF60" s="35">
        <f t="shared" si="5"/>
        <v>-4.1777777777777782E-2</v>
      </c>
      <c r="AG60" s="35">
        <f t="shared" si="5"/>
        <v>-4.1777777777777782E-2</v>
      </c>
      <c r="AH60" s="35">
        <f t="shared" si="5"/>
        <v>-4.1777777777777782E-2</v>
      </c>
      <c r="AI60" s="35">
        <f t="shared" si="5"/>
        <v>-4.1777777777777782E-2</v>
      </c>
      <c r="AJ60" s="35">
        <f t="shared" si="5"/>
        <v>-4.1777777777777782E-2</v>
      </c>
      <c r="AK60" s="35">
        <f t="shared" si="5"/>
        <v>-4.1777777777777782E-2</v>
      </c>
      <c r="AL60" s="35">
        <f t="shared" si="5"/>
        <v>-4.1777777777777782E-2</v>
      </c>
      <c r="AM60" s="35">
        <f t="shared" si="5"/>
        <v>-4.1777777777777782E-2</v>
      </c>
      <c r="AN60" s="35">
        <f t="shared" si="5"/>
        <v>-4.1777777777777782E-2</v>
      </c>
      <c r="AO60" s="35">
        <f t="shared" si="5"/>
        <v>-4.1777777777777782E-2</v>
      </c>
      <c r="AP60" s="35">
        <f t="shared" si="5"/>
        <v>-4.1777777777777782E-2</v>
      </c>
      <c r="AQ60" s="35">
        <f t="shared" si="5"/>
        <v>-4.1777777777777782E-2</v>
      </c>
      <c r="AR60" s="35">
        <f t="shared" si="5"/>
        <v>-4.1777777777777782E-2</v>
      </c>
      <c r="AS60" s="35">
        <f t="shared" si="5"/>
        <v>-4.1777777777777782E-2</v>
      </c>
      <c r="AT60" s="35">
        <f t="shared" si="5"/>
        <v>-4.1777777777777782E-2</v>
      </c>
      <c r="AU60" s="35">
        <f t="shared" si="5"/>
        <v>-4.1777777777777782E-2</v>
      </c>
      <c r="AV60" s="35">
        <f t="shared" si="5"/>
        <v>-4.1777777777777782E-2</v>
      </c>
      <c r="AW60" s="35">
        <f t="shared" si="5"/>
        <v>-4.1777777777777782E-2</v>
      </c>
      <c r="AX60" s="35">
        <f t="shared" si="5"/>
        <v>-4.1777777777777782E-2</v>
      </c>
      <c r="AY60" s="35">
        <f t="shared" si="5"/>
        <v>0</v>
      </c>
      <c r="AZ60" s="35">
        <f t="shared" si="5"/>
        <v>0</v>
      </c>
      <c r="BA60" s="35">
        <f t="shared" si="5"/>
        <v>0</v>
      </c>
      <c r="BB60" s="35">
        <f t="shared" si="5"/>
        <v>0</v>
      </c>
      <c r="BC60" s="35">
        <f t="shared" si="5"/>
        <v>0</v>
      </c>
      <c r="BD60" s="35">
        <f t="shared" si="5"/>
        <v>0</v>
      </c>
    </row>
    <row r="61" spans="1:56" ht="17.25" hidden="1" customHeight="1" outlineLevel="1" x14ac:dyDescent="0.35">
      <c r="A61" s="117"/>
      <c r="B61" s="9" t="s">
        <v>35</v>
      </c>
      <c r="C61" s="9" t="s">
        <v>62</v>
      </c>
      <c r="D61" s="9" t="s">
        <v>40</v>
      </c>
      <c r="E61" s="35">
        <v>0</v>
      </c>
      <c r="F61" s="35">
        <f>E62</f>
        <v>-1.8800000000000001</v>
      </c>
      <c r="G61" s="35">
        <f t="shared" ref="G61:BD61" si="6">F62</f>
        <v>-1.8382222222222224</v>
      </c>
      <c r="H61" s="35">
        <f t="shared" si="6"/>
        <v>-1.7964444444444447</v>
      </c>
      <c r="I61" s="35">
        <f t="shared" si="6"/>
        <v>-1.754666666666667</v>
      </c>
      <c r="J61" s="35">
        <f t="shared" si="6"/>
        <v>-1.7128888888888893</v>
      </c>
      <c r="K61" s="35">
        <f t="shared" si="6"/>
        <v>-1.6711111111111117</v>
      </c>
      <c r="L61" s="35">
        <f t="shared" si="6"/>
        <v>-1.629333333333334</v>
      </c>
      <c r="M61" s="35">
        <f t="shared" si="6"/>
        <v>-1.5875555555555563</v>
      </c>
      <c r="N61" s="35">
        <f t="shared" si="6"/>
        <v>-1.5457777777777786</v>
      </c>
      <c r="O61" s="35">
        <f t="shared" si="6"/>
        <v>-1.5040000000000009</v>
      </c>
      <c r="P61" s="35">
        <f t="shared" si="6"/>
        <v>-1.4622222222222232</v>
      </c>
      <c r="Q61" s="35">
        <f t="shared" si="6"/>
        <v>-1.4204444444444455</v>
      </c>
      <c r="R61" s="35">
        <f t="shared" si="6"/>
        <v>-1.3786666666666678</v>
      </c>
      <c r="S61" s="35">
        <f t="shared" si="6"/>
        <v>-1.3368888888888901</v>
      </c>
      <c r="T61" s="35">
        <f t="shared" si="6"/>
        <v>-1.2951111111111124</v>
      </c>
      <c r="U61" s="35">
        <f t="shared" si="6"/>
        <v>-1.2533333333333347</v>
      </c>
      <c r="V61" s="35">
        <f t="shared" si="6"/>
        <v>-1.2115555555555571</v>
      </c>
      <c r="W61" s="35">
        <f t="shared" si="6"/>
        <v>-1.1697777777777794</v>
      </c>
      <c r="X61" s="35">
        <f t="shared" si="6"/>
        <v>-1.1280000000000017</v>
      </c>
      <c r="Y61" s="35">
        <f t="shared" si="6"/>
        <v>-1.086222222222224</v>
      </c>
      <c r="Z61" s="35">
        <f t="shared" si="6"/>
        <v>-1.0444444444444463</v>
      </c>
      <c r="AA61" s="35">
        <f t="shared" si="6"/>
        <v>-1.0026666666666686</v>
      </c>
      <c r="AB61" s="35">
        <f t="shared" si="6"/>
        <v>-0.96088888888889079</v>
      </c>
      <c r="AC61" s="35">
        <f t="shared" si="6"/>
        <v>-0.91911111111111299</v>
      </c>
      <c r="AD61" s="35">
        <f t="shared" si="6"/>
        <v>-0.87733333333333519</v>
      </c>
      <c r="AE61" s="35">
        <f t="shared" si="6"/>
        <v>-0.83555555555555738</v>
      </c>
      <c r="AF61" s="35">
        <f t="shared" si="6"/>
        <v>-0.79377777777777958</v>
      </c>
      <c r="AG61" s="35">
        <f t="shared" si="6"/>
        <v>-0.75200000000000178</v>
      </c>
      <c r="AH61" s="35">
        <f t="shared" si="6"/>
        <v>-0.71022222222222398</v>
      </c>
      <c r="AI61" s="35">
        <f t="shared" si="6"/>
        <v>-0.66844444444444617</v>
      </c>
      <c r="AJ61" s="35">
        <f t="shared" si="6"/>
        <v>-0.62666666666666837</v>
      </c>
      <c r="AK61" s="35">
        <f t="shared" si="6"/>
        <v>-0.58488888888889057</v>
      </c>
      <c r="AL61" s="35">
        <f t="shared" si="6"/>
        <v>-0.54311111111111277</v>
      </c>
      <c r="AM61" s="35">
        <f t="shared" si="6"/>
        <v>-0.50133333333333496</v>
      </c>
      <c r="AN61" s="35">
        <f t="shared" si="6"/>
        <v>-0.45955555555555716</v>
      </c>
      <c r="AO61" s="35">
        <f t="shared" si="6"/>
        <v>-0.41777777777777936</v>
      </c>
      <c r="AP61" s="35">
        <f t="shared" si="6"/>
        <v>-0.37600000000000156</v>
      </c>
      <c r="AQ61" s="35">
        <f t="shared" si="6"/>
        <v>-0.33422222222222375</v>
      </c>
      <c r="AR61" s="35">
        <f t="shared" si="6"/>
        <v>-0.29244444444444595</v>
      </c>
      <c r="AS61" s="35">
        <f t="shared" si="6"/>
        <v>-0.25066666666666815</v>
      </c>
      <c r="AT61" s="35">
        <f t="shared" si="6"/>
        <v>-0.20888888888889037</v>
      </c>
      <c r="AU61" s="35">
        <f t="shared" si="6"/>
        <v>-0.1671111111111126</v>
      </c>
      <c r="AV61" s="35">
        <f t="shared" si="6"/>
        <v>-0.12533333333333482</v>
      </c>
      <c r="AW61" s="35">
        <f t="shared" si="6"/>
        <v>-8.3555555555557048E-2</v>
      </c>
      <c r="AX61" s="35">
        <f t="shared" si="6"/>
        <v>-4.1777777777779267E-2</v>
      </c>
      <c r="AY61" s="35">
        <f t="shared" si="6"/>
        <v>-1.4849232954361469E-15</v>
      </c>
      <c r="AZ61" s="35">
        <f t="shared" si="6"/>
        <v>-1.4849232954361469E-15</v>
      </c>
      <c r="BA61" s="35">
        <f t="shared" si="6"/>
        <v>-1.4849232954361469E-15</v>
      </c>
      <c r="BB61" s="35">
        <f t="shared" si="6"/>
        <v>-1.4849232954361469E-15</v>
      </c>
      <c r="BC61" s="35">
        <f t="shared" si="6"/>
        <v>-1.4849232954361469E-15</v>
      </c>
      <c r="BD61" s="35">
        <f t="shared" si="6"/>
        <v>-1.4849232954361469E-15</v>
      </c>
    </row>
    <row r="62" spans="1:56" ht="16.5" hidden="1" customHeight="1" outlineLevel="1" x14ac:dyDescent="0.3">
      <c r="A62" s="117"/>
      <c r="B62" s="9" t="s">
        <v>34</v>
      </c>
      <c r="C62" s="9" t="s">
        <v>69</v>
      </c>
      <c r="D62" s="9" t="s">
        <v>40</v>
      </c>
      <c r="E62" s="35">
        <f t="shared" ref="E62:BD62" si="7">E28-E60+E61</f>
        <v>-1.8800000000000001</v>
      </c>
      <c r="F62" s="35">
        <f t="shared" si="7"/>
        <v>-1.8382222222222224</v>
      </c>
      <c r="G62" s="35">
        <f t="shared" si="7"/>
        <v>-1.7964444444444447</v>
      </c>
      <c r="H62" s="35">
        <f t="shared" si="7"/>
        <v>-1.754666666666667</v>
      </c>
      <c r="I62" s="35">
        <f t="shared" si="7"/>
        <v>-1.7128888888888893</v>
      </c>
      <c r="J62" s="35">
        <f t="shared" si="7"/>
        <v>-1.6711111111111117</v>
      </c>
      <c r="K62" s="35">
        <f t="shared" si="7"/>
        <v>-1.629333333333334</v>
      </c>
      <c r="L62" s="35">
        <f t="shared" si="7"/>
        <v>-1.5875555555555563</v>
      </c>
      <c r="M62" s="35">
        <f t="shared" si="7"/>
        <v>-1.5457777777777786</v>
      </c>
      <c r="N62" s="35">
        <f t="shared" si="7"/>
        <v>-1.5040000000000009</v>
      </c>
      <c r="O62" s="35">
        <f t="shared" si="7"/>
        <v>-1.4622222222222232</v>
      </c>
      <c r="P62" s="35">
        <f t="shared" si="7"/>
        <v>-1.4204444444444455</v>
      </c>
      <c r="Q62" s="35">
        <f t="shared" si="7"/>
        <v>-1.3786666666666678</v>
      </c>
      <c r="R62" s="35">
        <f t="shared" si="7"/>
        <v>-1.3368888888888901</v>
      </c>
      <c r="S62" s="35">
        <f t="shared" si="7"/>
        <v>-1.2951111111111124</v>
      </c>
      <c r="T62" s="35">
        <f t="shared" si="7"/>
        <v>-1.2533333333333347</v>
      </c>
      <c r="U62" s="35">
        <f t="shared" si="7"/>
        <v>-1.2115555555555571</v>
      </c>
      <c r="V62" s="35">
        <f t="shared" si="7"/>
        <v>-1.1697777777777794</v>
      </c>
      <c r="W62" s="35">
        <f t="shared" si="7"/>
        <v>-1.1280000000000017</v>
      </c>
      <c r="X62" s="35">
        <f t="shared" si="7"/>
        <v>-1.086222222222224</v>
      </c>
      <c r="Y62" s="35">
        <f t="shared" si="7"/>
        <v>-1.0444444444444463</v>
      </c>
      <c r="Z62" s="35">
        <f t="shared" si="7"/>
        <v>-1.0026666666666686</v>
      </c>
      <c r="AA62" s="35">
        <f t="shared" si="7"/>
        <v>-0.96088888888889079</v>
      </c>
      <c r="AB62" s="35">
        <f t="shared" si="7"/>
        <v>-0.91911111111111299</v>
      </c>
      <c r="AC62" s="35">
        <f t="shared" si="7"/>
        <v>-0.87733333333333519</v>
      </c>
      <c r="AD62" s="35">
        <f t="shared" si="7"/>
        <v>-0.83555555555555738</v>
      </c>
      <c r="AE62" s="35">
        <f t="shared" si="7"/>
        <v>-0.79377777777777958</v>
      </c>
      <c r="AF62" s="35">
        <f t="shared" si="7"/>
        <v>-0.75200000000000178</v>
      </c>
      <c r="AG62" s="35">
        <f t="shared" si="7"/>
        <v>-0.71022222222222398</v>
      </c>
      <c r="AH62" s="35">
        <f t="shared" si="7"/>
        <v>-0.66844444444444617</v>
      </c>
      <c r="AI62" s="35">
        <f t="shared" si="7"/>
        <v>-0.62666666666666837</v>
      </c>
      <c r="AJ62" s="35">
        <f t="shared" si="7"/>
        <v>-0.58488888888889057</v>
      </c>
      <c r="AK62" s="35">
        <f t="shared" si="7"/>
        <v>-0.54311111111111277</v>
      </c>
      <c r="AL62" s="35">
        <f t="shared" si="7"/>
        <v>-0.50133333333333496</v>
      </c>
      <c r="AM62" s="35">
        <f t="shared" si="7"/>
        <v>-0.45955555555555716</v>
      </c>
      <c r="AN62" s="35">
        <f t="shared" si="7"/>
        <v>-0.41777777777777936</v>
      </c>
      <c r="AO62" s="35">
        <f t="shared" si="7"/>
        <v>-0.37600000000000156</v>
      </c>
      <c r="AP62" s="35">
        <f t="shared" si="7"/>
        <v>-0.33422222222222375</v>
      </c>
      <c r="AQ62" s="35">
        <f t="shared" si="7"/>
        <v>-0.29244444444444595</v>
      </c>
      <c r="AR62" s="35">
        <f t="shared" si="7"/>
        <v>-0.25066666666666815</v>
      </c>
      <c r="AS62" s="35">
        <f t="shared" si="7"/>
        <v>-0.20888888888889037</v>
      </c>
      <c r="AT62" s="35">
        <f t="shared" si="7"/>
        <v>-0.1671111111111126</v>
      </c>
      <c r="AU62" s="35">
        <f t="shared" si="7"/>
        <v>-0.12533333333333482</v>
      </c>
      <c r="AV62" s="35">
        <f t="shared" si="7"/>
        <v>-8.3555555555557048E-2</v>
      </c>
      <c r="AW62" s="35">
        <f t="shared" si="7"/>
        <v>-4.1777777777779267E-2</v>
      </c>
      <c r="AX62" s="35">
        <f t="shared" si="7"/>
        <v>-1.4849232954361469E-15</v>
      </c>
      <c r="AY62" s="35">
        <f t="shared" si="7"/>
        <v>-1.4849232954361469E-15</v>
      </c>
      <c r="AZ62" s="35">
        <f t="shared" si="7"/>
        <v>-1.4849232954361469E-15</v>
      </c>
      <c r="BA62" s="35">
        <f t="shared" si="7"/>
        <v>-1.4849232954361469E-15</v>
      </c>
      <c r="BB62" s="35">
        <f t="shared" si="7"/>
        <v>-1.4849232954361469E-15</v>
      </c>
      <c r="BC62" s="35">
        <f t="shared" si="7"/>
        <v>-1.4849232954361469E-15</v>
      </c>
      <c r="BD62" s="35">
        <f t="shared" si="7"/>
        <v>-1.4849232954361469E-15</v>
      </c>
    </row>
    <row r="63" spans="1:56" ht="16.5" collapsed="1" x14ac:dyDescent="0.3">
      <c r="A63" s="117"/>
      <c r="B63" s="9" t="s">
        <v>8</v>
      </c>
      <c r="C63" s="11" t="s">
        <v>68</v>
      </c>
      <c r="D63" s="9" t="s">
        <v>40</v>
      </c>
      <c r="E63" s="35">
        <f>AVERAGE(E61:E62)*'Fixed data'!$C$3</f>
        <v>-4.5402000000000005E-2</v>
      </c>
      <c r="F63" s="35">
        <f>AVERAGE(F61:F62)*'Fixed data'!$C$3</f>
        <v>-8.9795066666666687E-2</v>
      </c>
      <c r="G63" s="35">
        <f>AVERAGE(G61:G62)*'Fixed data'!$C$3</f>
        <v>-8.7777200000000014E-2</v>
      </c>
      <c r="H63" s="35">
        <f>AVERAGE(H61:H62)*'Fixed data'!$C$3</f>
        <v>-8.5759333333333354E-2</v>
      </c>
      <c r="I63" s="35">
        <f>AVERAGE(I61:I62)*'Fixed data'!$C$3</f>
        <v>-8.3741466666666681E-2</v>
      </c>
      <c r="J63" s="35">
        <f>AVERAGE(J61:J62)*'Fixed data'!$C$3</f>
        <v>-8.1723600000000035E-2</v>
      </c>
      <c r="K63" s="35">
        <f>AVERAGE(K61:K62)*'Fixed data'!$C$3</f>
        <v>-7.9705733333333362E-2</v>
      </c>
      <c r="L63" s="35">
        <f>AVERAGE(L61:L62)*'Fixed data'!$C$3</f>
        <v>-7.7687866666666702E-2</v>
      </c>
      <c r="M63" s="35">
        <f>AVERAGE(M61:M62)*'Fixed data'!$C$3</f>
        <v>-7.5670000000000029E-2</v>
      </c>
      <c r="N63" s="35">
        <f>AVERAGE(N61:N62)*'Fixed data'!$C$3</f>
        <v>-7.3652133333333383E-2</v>
      </c>
      <c r="O63" s="35">
        <f>AVERAGE(O61:O62)*'Fixed data'!$C$3</f>
        <v>-7.163426666666671E-2</v>
      </c>
      <c r="P63" s="35">
        <f>AVERAGE(P61:P62)*'Fixed data'!$C$3</f>
        <v>-6.9616400000000064E-2</v>
      </c>
      <c r="Q63" s="35">
        <f>AVERAGE(Q61:Q62)*'Fixed data'!$C$3</f>
        <v>-6.7598533333333391E-2</v>
      </c>
      <c r="R63" s="35">
        <f>AVERAGE(R61:R62)*'Fixed data'!$C$3</f>
        <v>-6.5580666666666732E-2</v>
      </c>
      <c r="S63" s="35">
        <f>AVERAGE(S61:S62)*'Fixed data'!$C$3</f>
        <v>-6.3562800000000058E-2</v>
      </c>
      <c r="T63" s="35">
        <f>AVERAGE(T61:T62)*'Fixed data'!$C$3</f>
        <v>-6.1544933333333406E-2</v>
      </c>
      <c r="U63" s="35">
        <f>AVERAGE(U61:U62)*'Fixed data'!$C$3</f>
        <v>-5.9527066666666732E-2</v>
      </c>
      <c r="V63" s="35">
        <f>AVERAGE(V61:V62)*'Fixed data'!$C$3</f>
        <v>-5.750920000000008E-2</v>
      </c>
      <c r="W63" s="35">
        <f>AVERAGE(W61:W62)*'Fixed data'!$C$3</f>
        <v>-5.5491333333333406E-2</v>
      </c>
      <c r="X63" s="35">
        <f>AVERAGE(X61:X62)*'Fixed data'!$C$3</f>
        <v>-5.3473466666666761E-2</v>
      </c>
      <c r="Y63" s="35">
        <f>AVERAGE(Y61:Y62)*'Fixed data'!$C$3</f>
        <v>-5.1455600000000087E-2</v>
      </c>
      <c r="Z63" s="35">
        <f>AVERAGE(Z61:Z62)*'Fixed data'!$C$3</f>
        <v>-4.9437733333333435E-2</v>
      </c>
      <c r="AA63" s="35">
        <f>AVERAGE(AA61:AA62)*'Fixed data'!$C$3</f>
        <v>-4.7419866666666761E-2</v>
      </c>
      <c r="AB63" s="35">
        <f>AVERAGE(AB61:AB62)*'Fixed data'!$C$3</f>
        <v>-4.5402000000000095E-2</v>
      </c>
      <c r="AC63" s="35">
        <f>AVERAGE(AC61:AC62)*'Fixed data'!$C$3</f>
        <v>-4.3384133333333422E-2</v>
      </c>
      <c r="AD63" s="35">
        <f>AVERAGE(AD61:AD62)*'Fixed data'!$C$3</f>
        <v>-4.1366266666666762E-2</v>
      </c>
      <c r="AE63" s="35">
        <f>AVERAGE(AE61:AE62)*'Fixed data'!$C$3</f>
        <v>-3.9348400000000089E-2</v>
      </c>
      <c r="AF63" s="35">
        <f>AVERAGE(AF61:AF62)*'Fixed data'!$C$3</f>
        <v>-3.7330533333333422E-2</v>
      </c>
      <c r="AG63" s="35">
        <f>AVERAGE(AG61:AG62)*'Fixed data'!$C$3</f>
        <v>-3.5312666666666749E-2</v>
      </c>
      <c r="AH63" s="35">
        <f>AVERAGE(AH61:AH62)*'Fixed data'!$C$3</f>
        <v>-3.329480000000009E-2</v>
      </c>
      <c r="AI63" s="35">
        <f>AVERAGE(AI61:AI62)*'Fixed data'!$C$3</f>
        <v>-3.1276933333333416E-2</v>
      </c>
      <c r="AJ63" s="35">
        <f>AVERAGE(AJ61:AJ62)*'Fixed data'!$C$3</f>
        <v>-2.9259066666666753E-2</v>
      </c>
      <c r="AK63" s="35">
        <f>AVERAGE(AK61:AK62)*'Fixed data'!$C$3</f>
        <v>-2.724120000000008E-2</v>
      </c>
      <c r="AL63" s="35">
        <f>AVERAGE(AL61:AL62)*'Fixed data'!$C$3</f>
        <v>-2.5223333333333417E-2</v>
      </c>
      <c r="AM63" s="35">
        <f>AVERAGE(AM61:AM62)*'Fixed data'!$C$3</f>
        <v>-2.3205466666666747E-2</v>
      </c>
      <c r="AN63" s="35">
        <f>AVERAGE(AN61:AN62)*'Fixed data'!$C$3</f>
        <v>-2.1187600000000077E-2</v>
      </c>
      <c r="AO63" s="35">
        <f>AVERAGE(AO61:AO62)*'Fixed data'!$C$3</f>
        <v>-1.9169733333333411E-2</v>
      </c>
      <c r="AP63" s="35">
        <f>AVERAGE(AP61:AP62)*'Fixed data'!$C$3</f>
        <v>-1.7151866666666741E-2</v>
      </c>
      <c r="AQ63" s="35">
        <f>AVERAGE(AQ61:AQ62)*'Fixed data'!$C$3</f>
        <v>-1.5134000000000074E-2</v>
      </c>
      <c r="AR63" s="35">
        <f>AVERAGE(AR61:AR62)*'Fixed data'!$C$3</f>
        <v>-1.3116133333333406E-2</v>
      </c>
      <c r="AS63" s="35">
        <f>AVERAGE(AS61:AS62)*'Fixed data'!$C$3</f>
        <v>-1.1098266666666738E-2</v>
      </c>
      <c r="AT63" s="35">
        <f>AVERAGE(AT61:AT62)*'Fixed data'!$C$3</f>
        <v>-9.0804000000000735E-3</v>
      </c>
      <c r="AU63" s="35">
        <f>AVERAGE(AU61:AU62)*'Fixed data'!$C$3</f>
        <v>-7.0625333333334053E-3</v>
      </c>
      <c r="AV63" s="35">
        <f>AVERAGE(AV61:AV62)*'Fixed data'!$C$3</f>
        <v>-5.0446666666667389E-3</v>
      </c>
      <c r="AW63" s="35">
        <f>AVERAGE(AW61:AW62)*'Fixed data'!$C$3</f>
        <v>-3.0268000000000725E-3</v>
      </c>
      <c r="AX63" s="35">
        <f>AVERAGE(AX61:AX62)*'Fixed data'!$C$3</f>
        <v>-1.0089333333334052E-3</v>
      </c>
      <c r="AY63" s="35">
        <f>AVERAGE(AY61:AY62)*'Fixed data'!$C$3</f>
        <v>-7.1721795169565893E-17</v>
      </c>
      <c r="AZ63" s="35">
        <f>AVERAGE(AZ61:AZ62)*'Fixed data'!$C$3</f>
        <v>-7.1721795169565893E-17</v>
      </c>
      <c r="BA63" s="35">
        <f>AVERAGE(BA61:BA62)*'Fixed data'!$C$3</f>
        <v>-7.1721795169565893E-17</v>
      </c>
      <c r="BB63" s="35">
        <f>AVERAGE(BB61:BB62)*'Fixed data'!$C$3</f>
        <v>-7.1721795169565893E-17</v>
      </c>
      <c r="BC63" s="35">
        <f>AVERAGE(BC61:BC62)*'Fixed data'!$C$3</f>
        <v>-7.1721795169565893E-17</v>
      </c>
      <c r="BD63" s="35">
        <f>AVERAGE(BD61:BD62)*'Fixed data'!$C$3</f>
        <v>-7.1721795169565893E-17</v>
      </c>
    </row>
    <row r="64" spans="1:56" ht="15.75" thickBot="1" x14ac:dyDescent="0.35">
      <c r="A64" s="116"/>
      <c r="B64" s="12" t="s">
        <v>95</v>
      </c>
      <c r="C64" s="12" t="s">
        <v>45</v>
      </c>
      <c r="D64" s="12" t="s">
        <v>40</v>
      </c>
      <c r="E64" s="54">
        <f t="shared" ref="E64:BD64" si="8">E29+E60+E63</f>
        <v>-0.51540200000000003</v>
      </c>
      <c r="F64" s="54">
        <f t="shared" si="8"/>
        <v>-0.13157284444444448</v>
      </c>
      <c r="G64" s="54">
        <f t="shared" si="8"/>
        <v>-0.1295549777777778</v>
      </c>
      <c r="H64" s="54">
        <f t="shared" si="8"/>
        <v>-0.12753711111111113</v>
      </c>
      <c r="I64" s="54">
        <f t="shared" si="8"/>
        <v>-0.12551924444444446</v>
      </c>
      <c r="J64" s="54">
        <f t="shared" si="8"/>
        <v>-0.12350137777777781</v>
      </c>
      <c r="K64" s="54">
        <f t="shared" si="8"/>
        <v>-0.12148351111111114</v>
      </c>
      <c r="L64" s="54">
        <f t="shared" si="8"/>
        <v>-0.11946564444444449</v>
      </c>
      <c r="M64" s="54">
        <f t="shared" si="8"/>
        <v>-0.11744777777777782</v>
      </c>
      <c r="N64" s="54">
        <f t="shared" si="8"/>
        <v>-0.11542991111111117</v>
      </c>
      <c r="O64" s="54">
        <f t="shared" si="8"/>
        <v>-0.1134120444444445</v>
      </c>
      <c r="P64" s="54">
        <f t="shared" si="8"/>
        <v>-0.11139417777777785</v>
      </c>
      <c r="Q64" s="54">
        <f t="shared" si="8"/>
        <v>-0.10937631111111118</v>
      </c>
      <c r="R64" s="54">
        <f t="shared" si="8"/>
        <v>-0.10735844444444451</v>
      </c>
      <c r="S64" s="54">
        <f t="shared" si="8"/>
        <v>-0.10534057777777783</v>
      </c>
      <c r="T64" s="54">
        <f t="shared" si="8"/>
        <v>-0.10332271111111119</v>
      </c>
      <c r="U64" s="54">
        <f t="shared" si="8"/>
        <v>-0.10130484444444451</v>
      </c>
      <c r="V64" s="54">
        <f t="shared" si="8"/>
        <v>-9.9286977777777868E-2</v>
      </c>
      <c r="W64" s="54">
        <f t="shared" si="8"/>
        <v>-9.7269111111111195E-2</v>
      </c>
      <c r="X64" s="54">
        <f t="shared" si="8"/>
        <v>-9.5251244444444549E-2</v>
      </c>
      <c r="Y64" s="54">
        <f t="shared" si="8"/>
        <v>-9.3233377777777876E-2</v>
      </c>
      <c r="Z64" s="54">
        <f t="shared" si="8"/>
        <v>-9.1215511111111217E-2</v>
      </c>
      <c r="AA64" s="54">
        <f t="shared" si="8"/>
        <v>-8.9197644444444543E-2</v>
      </c>
      <c r="AB64" s="54">
        <f t="shared" si="8"/>
        <v>-8.7179777777777884E-2</v>
      </c>
      <c r="AC64" s="54">
        <f t="shared" si="8"/>
        <v>-8.516191111111121E-2</v>
      </c>
      <c r="AD64" s="54">
        <f t="shared" si="8"/>
        <v>-8.3144044444444537E-2</v>
      </c>
      <c r="AE64" s="54">
        <f t="shared" si="8"/>
        <v>-8.1126177777777864E-2</v>
      </c>
      <c r="AF64" s="54">
        <f t="shared" si="8"/>
        <v>-7.9108311111111204E-2</v>
      </c>
      <c r="AG64" s="54">
        <f t="shared" si="8"/>
        <v>-7.7090444444444531E-2</v>
      </c>
      <c r="AH64" s="54">
        <f t="shared" si="8"/>
        <v>-7.5072577777777871E-2</v>
      </c>
      <c r="AI64" s="54">
        <f t="shared" si="8"/>
        <v>-7.3054711111111198E-2</v>
      </c>
      <c r="AJ64" s="54">
        <f t="shared" si="8"/>
        <v>-7.1036844444444538E-2</v>
      </c>
      <c r="AK64" s="54">
        <f t="shared" si="8"/>
        <v>-6.9018977777777865E-2</v>
      </c>
      <c r="AL64" s="54">
        <f t="shared" si="8"/>
        <v>-6.7001111111111206E-2</v>
      </c>
      <c r="AM64" s="54">
        <f t="shared" si="8"/>
        <v>-6.4983244444444532E-2</v>
      </c>
      <c r="AN64" s="54">
        <f t="shared" si="8"/>
        <v>-6.2965377777777859E-2</v>
      </c>
      <c r="AO64" s="54">
        <f t="shared" si="8"/>
        <v>-6.0947511111111193E-2</v>
      </c>
      <c r="AP64" s="54">
        <f t="shared" si="8"/>
        <v>-5.8929644444444526E-2</v>
      </c>
      <c r="AQ64" s="54">
        <f t="shared" si="8"/>
        <v>-5.6911777777777853E-2</v>
      </c>
      <c r="AR64" s="54">
        <f t="shared" si="8"/>
        <v>-5.4893911111111186E-2</v>
      </c>
      <c r="AS64" s="54">
        <f t="shared" si="8"/>
        <v>-5.287604444444452E-2</v>
      </c>
      <c r="AT64" s="54">
        <f t="shared" si="8"/>
        <v>-5.0858177777777853E-2</v>
      </c>
      <c r="AU64" s="54">
        <f t="shared" si="8"/>
        <v>-4.8840311111111187E-2</v>
      </c>
      <c r="AV64" s="54">
        <f t="shared" si="8"/>
        <v>-4.6822444444444521E-2</v>
      </c>
      <c r="AW64" s="54">
        <f t="shared" si="8"/>
        <v>-4.4804577777777854E-2</v>
      </c>
      <c r="AX64" s="54">
        <f t="shared" si="8"/>
        <v>-4.2786711111111188E-2</v>
      </c>
      <c r="AY64" s="54">
        <f t="shared" si="8"/>
        <v>-7.1721795169565893E-17</v>
      </c>
      <c r="AZ64" s="54">
        <f t="shared" si="8"/>
        <v>-7.1721795169565893E-17</v>
      </c>
      <c r="BA64" s="54">
        <f t="shared" si="8"/>
        <v>-7.1721795169565893E-17</v>
      </c>
      <c r="BB64" s="54">
        <f t="shared" si="8"/>
        <v>-7.1721795169565893E-17</v>
      </c>
      <c r="BC64" s="54">
        <f t="shared" si="8"/>
        <v>-7.1721795169565893E-17</v>
      </c>
      <c r="BD64" s="54">
        <f t="shared" si="8"/>
        <v>-7.1721795169565893E-17</v>
      </c>
    </row>
    <row r="65" spans="1:56" ht="12.75" customHeight="1" x14ac:dyDescent="0.3">
      <c r="A65" s="176"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7"/>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7"/>
      <c r="B67" s="9" t="s">
        <v>298</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7"/>
      <c r="B68" s="9" t="s">
        <v>299</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7"/>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7"/>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7"/>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7"/>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7"/>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7"/>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7"/>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8"/>
      <c r="B76" s="13" t="s">
        <v>101</v>
      </c>
      <c r="C76" s="13"/>
      <c r="D76" s="13" t="s">
        <v>40</v>
      </c>
      <c r="E76" s="54">
        <f>SUM(E65:E75)</f>
        <v>0</v>
      </c>
      <c r="F76" s="54">
        <f t="shared" ref="F76:BD76" si="9">SUM(F65:F75)</f>
        <v>0</v>
      </c>
      <c r="G76" s="54">
        <f t="shared" si="9"/>
        <v>0</v>
      </c>
      <c r="H76" s="54">
        <f t="shared" si="9"/>
        <v>0</v>
      </c>
      <c r="I76" s="54">
        <f t="shared" si="9"/>
        <v>0</v>
      </c>
      <c r="J76" s="54">
        <f t="shared" si="9"/>
        <v>0</v>
      </c>
      <c r="K76" s="54">
        <f t="shared" si="9"/>
        <v>0</v>
      </c>
      <c r="L76" s="54">
        <f t="shared" si="9"/>
        <v>0</v>
      </c>
      <c r="M76" s="54">
        <f t="shared" si="9"/>
        <v>0</v>
      </c>
      <c r="N76" s="54">
        <f t="shared" si="9"/>
        <v>0</v>
      </c>
      <c r="O76" s="54">
        <f t="shared" si="9"/>
        <v>0</v>
      </c>
      <c r="P76" s="54">
        <f t="shared" si="9"/>
        <v>0</v>
      </c>
      <c r="Q76" s="54">
        <f t="shared" si="9"/>
        <v>0</v>
      </c>
      <c r="R76" s="54">
        <f t="shared" si="9"/>
        <v>0</v>
      </c>
      <c r="S76" s="54">
        <f t="shared" si="9"/>
        <v>0</v>
      </c>
      <c r="T76" s="54">
        <f t="shared" si="9"/>
        <v>0</v>
      </c>
      <c r="U76" s="54">
        <f t="shared" si="9"/>
        <v>0</v>
      </c>
      <c r="V76" s="54">
        <f t="shared" si="9"/>
        <v>0</v>
      </c>
      <c r="W76" s="54">
        <f t="shared" si="9"/>
        <v>0</v>
      </c>
      <c r="X76" s="54">
        <f t="shared" si="9"/>
        <v>0</v>
      </c>
      <c r="Y76" s="54">
        <f t="shared" si="9"/>
        <v>0</v>
      </c>
      <c r="Z76" s="54">
        <f t="shared" si="9"/>
        <v>0</v>
      </c>
      <c r="AA76" s="54">
        <f t="shared" si="9"/>
        <v>0</v>
      </c>
      <c r="AB76" s="54">
        <f t="shared" si="9"/>
        <v>0</v>
      </c>
      <c r="AC76" s="54">
        <f t="shared" si="9"/>
        <v>0</v>
      </c>
      <c r="AD76" s="54">
        <f t="shared" si="9"/>
        <v>0</v>
      </c>
      <c r="AE76" s="54">
        <f t="shared" si="9"/>
        <v>0</v>
      </c>
      <c r="AF76" s="54">
        <f t="shared" si="9"/>
        <v>0</v>
      </c>
      <c r="AG76" s="54">
        <f t="shared" si="9"/>
        <v>0</v>
      </c>
      <c r="AH76" s="54">
        <f t="shared" si="9"/>
        <v>0</v>
      </c>
      <c r="AI76" s="54">
        <f t="shared" si="9"/>
        <v>0</v>
      </c>
      <c r="AJ76" s="54">
        <f t="shared" si="9"/>
        <v>0</v>
      </c>
      <c r="AK76" s="54">
        <f t="shared" si="9"/>
        <v>0</v>
      </c>
      <c r="AL76" s="54">
        <f t="shared" si="9"/>
        <v>0</v>
      </c>
      <c r="AM76" s="54">
        <f t="shared" si="9"/>
        <v>0</v>
      </c>
      <c r="AN76" s="54">
        <f t="shared" si="9"/>
        <v>0</v>
      </c>
      <c r="AO76" s="54">
        <f t="shared" si="9"/>
        <v>0</v>
      </c>
      <c r="AP76" s="54">
        <f t="shared" si="9"/>
        <v>0</v>
      </c>
      <c r="AQ76" s="54">
        <f t="shared" si="9"/>
        <v>0</v>
      </c>
      <c r="AR76" s="54">
        <f t="shared" si="9"/>
        <v>0</v>
      </c>
      <c r="AS76" s="54">
        <f t="shared" si="9"/>
        <v>0</v>
      </c>
      <c r="AT76" s="54">
        <f t="shared" si="9"/>
        <v>0</v>
      </c>
      <c r="AU76" s="54">
        <f t="shared" si="9"/>
        <v>0</v>
      </c>
      <c r="AV76" s="54">
        <f t="shared" si="9"/>
        <v>0</v>
      </c>
      <c r="AW76" s="54">
        <f t="shared" si="9"/>
        <v>0</v>
      </c>
      <c r="AX76" s="54">
        <f t="shared" si="9"/>
        <v>0</v>
      </c>
      <c r="AY76" s="54">
        <f t="shared" si="9"/>
        <v>0</v>
      </c>
      <c r="AZ76" s="54">
        <f t="shared" si="9"/>
        <v>0</v>
      </c>
      <c r="BA76" s="54">
        <f t="shared" si="9"/>
        <v>0</v>
      </c>
      <c r="BB76" s="54">
        <f t="shared" si="9"/>
        <v>0</v>
      </c>
      <c r="BC76" s="54">
        <f t="shared" si="9"/>
        <v>0</v>
      </c>
      <c r="BD76" s="54">
        <f t="shared" si="9"/>
        <v>0</v>
      </c>
    </row>
    <row r="77" spans="1:56" x14ac:dyDescent="0.3">
      <c r="A77" s="76"/>
      <c r="B77" s="14" t="s">
        <v>16</v>
      </c>
      <c r="C77" s="14"/>
      <c r="D77" s="14" t="s">
        <v>40</v>
      </c>
      <c r="E77" s="55">
        <f>IF('Fixed data'!$G$19=FALSE,E64+E76,E64)</f>
        <v>-0.51540200000000003</v>
      </c>
      <c r="F77" s="55">
        <f>IF('Fixed data'!$G$19=FALSE,F64+F76,F64)</f>
        <v>-0.13157284444444448</v>
      </c>
      <c r="G77" s="55">
        <f>IF('Fixed data'!$G$19=FALSE,G64+G76,G64)</f>
        <v>-0.1295549777777778</v>
      </c>
      <c r="H77" s="55">
        <f>IF('Fixed data'!$G$19=FALSE,H64+H76,H64)</f>
        <v>-0.12753711111111113</v>
      </c>
      <c r="I77" s="55">
        <f>IF('Fixed data'!$G$19=FALSE,I64+I76,I64)</f>
        <v>-0.12551924444444446</v>
      </c>
      <c r="J77" s="55">
        <f>IF('Fixed data'!$G$19=FALSE,J64+J76,J64)</f>
        <v>-0.12350137777777781</v>
      </c>
      <c r="K77" s="55">
        <f>IF('Fixed data'!$G$19=FALSE,K64+K76,K64)</f>
        <v>-0.12148351111111114</v>
      </c>
      <c r="L77" s="55">
        <f>IF('Fixed data'!$G$19=FALSE,L64+L76,L64)</f>
        <v>-0.11946564444444449</v>
      </c>
      <c r="M77" s="55">
        <f>IF('Fixed data'!$G$19=FALSE,M64+M76,M64)</f>
        <v>-0.11744777777777782</v>
      </c>
      <c r="N77" s="55">
        <f>IF('Fixed data'!$G$19=FALSE,N64+N76,N64)</f>
        <v>-0.11542991111111117</v>
      </c>
      <c r="O77" s="55">
        <f>IF('Fixed data'!$G$19=FALSE,O64+O76,O64)</f>
        <v>-0.1134120444444445</v>
      </c>
      <c r="P77" s="55">
        <f>IF('Fixed data'!$G$19=FALSE,P64+P76,P64)</f>
        <v>-0.11139417777777785</v>
      </c>
      <c r="Q77" s="55">
        <f>IF('Fixed data'!$G$19=FALSE,Q64+Q76,Q64)</f>
        <v>-0.10937631111111118</v>
      </c>
      <c r="R77" s="55">
        <f>IF('Fixed data'!$G$19=FALSE,R64+R76,R64)</f>
        <v>-0.10735844444444451</v>
      </c>
      <c r="S77" s="55">
        <f>IF('Fixed data'!$G$19=FALSE,S64+S76,S64)</f>
        <v>-0.10534057777777783</v>
      </c>
      <c r="T77" s="55">
        <f>IF('Fixed data'!$G$19=FALSE,T64+T76,T64)</f>
        <v>-0.10332271111111119</v>
      </c>
      <c r="U77" s="55">
        <f>IF('Fixed data'!$G$19=FALSE,U64+U76,U64)</f>
        <v>-0.10130484444444451</v>
      </c>
      <c r="V77" s="55">
        <f>IF('Fixed data'!$G$19=FALSE,V64+V76,V64)</f>
        <v>-9.9286977777777868E-2</v>
      </c>
      <c r="W77" s="55">
        <f>IF('Fixed data'!$G$19=FALSE,W64+W76,W64)</f>
        <v>-9.7269111111111195E-2</v>
      </c>
      <c r="X77" s="55">
        <f>IF('Fixed data'!$G$19=FALSE,X64+X76,X64)</f>
        <v>-9.5251244444444549E-2</v>
      </c>
      <c r="Y77" s="55">
        <f>IF('Fixed data'!$G$19=FALSE,Y64+Y76,Y64)</f>
        <v>-9.3233377777777876E-2</v>
      </c>
      <c r="Z77" s="55">
        <f>IF('Fixed data'!$G$19=FALSE,Z64+Z76,Z64)</f>
        <v>-9.1215511111111217E-2</v>
      </c>
      <c r="AA77" s="55">
        <f>IF('Fixed data'!$G$19=FALSE,AA64+AA76,AA64)</f>
        <v>-8.9197644444444543E-2</v>
      </c>
      <c r="AB77" s="55">
        <f>IF('Fixed data'!$G$19=FALSE,AB64+AB76,AB64)</f>
        <v>-8.7179777777777884E-2</v>
      </c>
      <c r="AC77" s="55">
        <f>IF('Fixed data'!$G$19=FALSE,AC64+AC76,AC64)</f>
        <v>-8.516191111111121E-2</v>
      </c>
      <c r="AD77" s="55">
        <f>IF('Fixed data'!$G$19=FALSE,AD64+AD76,AD64)</f>
        <v>-8.3144044444444537E-2</v>
      </c>
      <c r="AE77" s="55">
        <f>IF('Fixed data'!$G$19=FALSE,AE64+AE76,AE64)</f>
        <v>-8.1126177777777864E-2</v>
      </c>
      <c r="AF77" s="55">
        <f>IF('Fixed data'!$G$19=FALSE,AF64+AF76,AF64)</f>
        <v>-7.9108311111111204E-2</v>
      </c>
      <c r="AG77" s="55">
        <f>IF('Fixed data'!$G$19=FALSE,AG64+AG76,AG64)</f>
        <v>-7.7090444444444531E-2</v>
      </c>
      <c r="AH77" s="55">
        <f>IF('Fixed data'!$G$19=FALSE,AH64+AH76,AH64)</f>
        <v>-7.5072577777777871E-2</v>
      </c>
      <c r="AI77" s="55">
        <f>IF('Fixed data'!$G$19=FALSE,AI64+AI76,AI64)</f>
        <v>-7.3054711111111198E-2</v>
      </c>
      <c r="AJ77" s="55">
        <f>IF('Fixed data'!$G$19=FALSE,AJ64+AJ76,AJ64)</f>
        <v>-7.1036844444444538E-2</v>
      </c>
      <c r="AK77" s="55">
        <f>IF('Fixed data'!$G$19=FALSE,AK64+AK76,AK64)</f>
        <v>-6.9018977777777865E-2</v>
      </c>
      <c r="AL77" s="55">
        <f>IF('Fixed data'!$G$19=FALSE,AL64+AL76,AL64)</f>
        <v>-6.7001111111111206E-2</v>
      </c>
      <c r="AM77" s="55">
        <f>IF('Fixed data'!$G$19=FALSE,AM64+AM76,AM64)</f>
        <v>-6.4983244444444532E-2</v>
      </c>
      <c r="AN77" s="55">
        <f>IF('Fixed data'!$G$19=FALSE,AN64+AN76,AN64)</f>
        <v>-6.2965377777777859E-2</v>
      </c>
      <c r="AO77" s="55">
        <f>IF('Fixed data'!$G$19=FALSE,AO64+AO76,AO64)</f>
        <v>-6.0947511111111193E-2</v>
      </c>
      <c r="AP77" s="55">
        <f>IF('Fixed data'!$G$19=FALSE,AP64+AP76,AP64)</f>
        <v>-5.8929644444444526E-2</v>
      </c>
      <c r="AQ77" s="55">
        <f>IF('Fixed data'!$G$19=FALSE,AQ64+AQ76,AQ64)</f>
        <v>-5.6911777777777853E-2</v>
      </c>
      <c r="AR77" s="55">
        <f>IF('Fixed data'!$G$19=FALSE,AR64+AR76,AR64)</f>
        <v>-5.4893911111111186E-2</v>
      </c>
      <c r="AS77" s="55">
        <f>IF('Fixed data'!$G$19=FALSE,AS64+AS76,AS64)</f>
        <v>-5.287604444444452E-2</v>
      </c>
      <c r="AT77" s="55">
        <f>IF('Fixed data'!$G$19=FALSE,AT64+AT76,AT64)</f>
        <v>-5.0858177777777853E-2</v>
      </c>
      <c r="AU77" s="55">
        <f>IF('Fixed data'!$G$19=FALSE,AU64+AU76,AU64)</f>
        <v>-4.8840311111111187E-2</v>
      </c>
      <c r="AV77" s="55">
        <f>IF('Fixed data'!$G$19=FALSE,AV64+AV76,AV64)</f>
        <v>-4.6822444444444521E-2</v>
      </c>
      <c r="AW77" s="55">
        <f>IF('Fixed data'!$G$19=FALSE,AW64+AW76,AW64)</f>
        <v>-4.4804577777777854E-2</v>
      </c>
      <c r="AX77" s="55">
        <f>IF('Fixed data'!$G$19=FALSE,AX64+AX76,AX64)</f>
        <v>-4.2786711111111188E-2</v>
      </c>
      <c r="AY77" s="55">
        <f>IF('Fixed data'!$G$19=FALSE,AY64+AY76,AY64)</f>
        <v>-7.1721795169565893E-17</v>
      </c>
      <c r="AZ77" s="55">
        <f>IF('Fixed data'!$G$19=FALSE,AZ64+AZ76,AZ64)</f>
        <v>-7.1721795169565893E-17</v>
      </c>
      <c r="BA77" s="55">
        <f>IF('Fixed data'!$G$19=FALSE,BA64+BA76,BA64)</f>
        <v>-7.1721795169565893E-17</v>
      </c>
      <c r="BB77" s="55">
        <f>IF('Fixed data'!$G$19=FALSE,BB64+BB76,BB64)</f>
        <v>-7.1721795169565893E-17</v>
      </c>
      <c r="BC77" s="55">
        <f>IF('Fixed data'!$G$19=FALSE,BC64+BC76,BC64)</f>
        <v>-7.1721795169565893E-17</v>
      </c>
      <c r="BD77" s="55">
        <f>IF('Fixed data'!$G$19=FALSE,BD64+BD76,BD64)</f>
        <v>-7.1721795169565893E-17</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-0.49797294685990345</v>
      </c>
      <c r="F80" s="56">
        <f t="shared" ref="F80:BD80" si="10">F77*F78</f>
        <v>-0.12282465816653317</v>
      </c>
      <c r="G80" s="56">
        <f t="shared" si="10"/>
        <v>-0.11685116718964943</v>
      </c>
      <c r="H80" s="56">
        <f t="shared" si="10"/>
        <v>-0.11114122422090703</v>
      </c>
      <c r="I80" s="56">
        <f t="shared" si="10"/>
        <v>-0.10568383574657812</v>
      </c>
      <c r="J80" s="56">
        <f t="shared" si="10"/>
        <v>-0.10046845039511744</v>
      </c>
      <c r="K80" s="56">
        <f t="shared" si="10"/>
        <v>-9.5484941605465654E-2</v>
      </c>
      <c r="L80" s="56">
        <f t="shared" si="10"/>
        <v>-9.072359096193286E-2</v>
      </c>
      <c r="M80" s="56">
        <f t="shared" si="10"/>
        <v>-8.6175072170398673E-2</v>
      </c>
      <c r="N80" s="56">
        <f t="shared" si="10"/>
        <v>-8.1830435651513378E-2</v>
      </c>
      <c r="O80" s="56">
        <f t="shared" si="10"/>
        <v>-7.7681093727493294E-2</v>
      </c>
      <c r="P80" s="56">
        <f t="shared" si="10"/>
        <v>-7.3718806379983418E-2</v>
      </c>
      <c r="Q80" s="56">
        <f t="shared" si="10"/>
        <v>-6.993566755730346E-2</v>
      </c>
      <c r="R80" s="56">
        <f t="shared" si="10"/>
        <v>-6.6324092010207669E-2</v>
      </c>
      <c r="S80" s="56">
        <f t="shared" si="10"/>
        <v>-6.287680263607219E-2</v>
      </c>
      <c r="T80" s="56">
        <f t="shared" si="10"/>
        <v>-5.9586818312176978E-2</v>
      </c>
      <c r="U80" s="56">
        <f t="shared" si="10"/>
        <v>-5.6447442199476429E-2</v>
      </c>
      <c r="V80" s="56">
        <f t="shared" si="10"/>
        <v>-5.3452250498951422E-2</v>
      </c>
      <c r="W80" s="56">
        <f t="shared" si="10"/>
        <v>-5.0595081643308372E-2</v>
      </c>
      <c r="X80" s="56">
        <f t="shared" si="10"/>
        <v>-4.7870025907439523E-2</v>
      </c>
      <c r="Y80" s="56">
        <f t="shared" si="10"/>
        <v>-4.5271415421682143E-2</v>
      </c>
      <c r="Z80" s="56">
        <f t="shared" si="10"/>
        <v>-4.2793814572515111E-2</v>
      </c>
      <c r="AA80" s="56">
        <f t="shared" si="10"/>
        <v>-4.0432010775909945E-2</v>
      </c>
      <c r="AB80" s="56">
        <f t="shared" si="10"/>
        <v>-3.8181005609109656E-2</v>
      </c>
      <c r="AC80" s="56">
        <f t="shared" si="10"/>
        <v>-3.6036006287145116E-2</v>
      </c>
      <c r="AD80" s="56">
        <f t="shared" si="10"/>
        <v>-3.3992417470914825E-2</v>
      </c>
      <c r="AE80" s="56">
        <f t="shared" si="10"/>
        <v>-3.2045833394150222E-2</v>
      </c>
      <c r="AF80" s="56">
        <f t="shared" si="10"/>
        <v>-3.0192030297067511E-2</v>
      </c>
      <c r="AG80" s="56">
        <f t="shared" si="10"/>
        <v>-2.8426959154967003E-2</v>
      </c>
      <c r="AH80" s="56">
        <f t="shared" si="10"/>
        <v>-2.6746738690484426E-2</v>
      </c>
      <c r="AI80" s="56">
        <f t="shared" si="10"/>
        <v>-2.9220945337900404E-2</v>
      </c>
      <c r="AJ80" s="56">
        <f t="shared" si="10"/>
        <v>-2.758623748600458E-2</v>
      </c>
      <c r="AK80" s="56">
        <f t="shared" si="10"/>
        <v>-2.602196614503631E-2</v>
      </c>
      <c r="AL80" s="56">
        <f t="shared" si="10"/>
        <v>-2.4525414999312121E-2</v>
      </c>
      <c r="AM80" s="56">
        <f t="shared" si="10"/>
        <v>-2.3093966211279709E-2</v>
      </c>
      <c r="AN80" s="56">
        <f t="shared" si="10"/>
        <v>-2.1725096989277107E-2</v>
      </c>
      <c r="AO80" s="56">
        <f t="shared" si="10"/>
        <v>-2.0416376271685494E-2</v>
      </c>
      <c r="AP80" s="56">
        <f t="shared" si="10"/>
        <v>-1.9165461523607322E-2</v>
      </c>
      <c r="AQ80" s="56">
        <f t="shared" si="10"/>
        <v>-1.7970095642327818E-2</v>
      </c>
      <c r="AR80" s="56">
        <f t="shared" si="10"/>
        <v>-1.6828103967940419E-2</v>
      </c>
      <c r="AS80" s="56">
        <f t="shared" si="10"/>
        <v>-1.5737391395635254E-2</v>
      </c>
      <c r="AT80" s="56">
        <f t="shared" si="10"/>
        <v>-1.4695939586264686E-2</v>
      </c>
      <c r="AU80" s="56">
        <f t="shared" si="10"/>
        <v>-1.3701804271910643E-2</v>
      </c>
      <c r="AV80" s="56">
        <f t="shared" si="10"/>
        <v>-1.2753112653286115E-2</v>
      </c>
      <c r="AW80" s="56">
        <f t="shared" si="10"/>
        <v>-1.1848060885907013E-2</v>
      </c>
      <c r="AX80" s="56">
        <f t="shared" si="10"/>
        <v>-1.0984911652071197E-2</v>
      </c>
      <c r="AY80" s="56">
        <f t="shared" si="10"/>
        <v>-1.7877286085929371E-17</v>
      </c>
      <c r="AZ80" s="56">
        <f t="shared" si="10"/>
        <v>-1.7356588432941137E-17</v>
      </c>
      <c r="BA80" s="56">
        <f t="shared" si="10"/>
        <v>-1.6851056731010815E-17</v>
      </c>
      <c r="BB80" s="56">
        <f t="shared" si="10"/>
        <v>-1.6360249253408558E-17</v>
      </c>
      <c r="BC80" s="56">
        <f t="shared" si="10"/>
        <v>-1.5883737139231611E-17</v>
      </c>
      <c r="BD80" s="56">
        <f t="shared" si="10"/>
        <v>-1.5421104018671465E-17</v>
      </c>
    </row>
    <row r="81" spans="1:56" x14ac:dyDescent="0.3">
      <c r="A81" s="76"/>
      <c r="B81" s="15" t="s">
        <v>18</v>
      </c>
      <c r="C81" s="15"/>
      <c r="D81" s="14" t="s">
        <v>40</v>
      </c>
      <c r="E81" s="57">
        <f>+E80</f>
        <v>-0.49797294685990345</v>
      </c>
      <c r="F81" s="57">
        <f t="shared" ref="F81:BD81" si="11">+E81+F80</f>
        <v>-0.62079760502643666</v>
      </c>
      <c r="G81" s="57">
        <f t="shared" si="11"/>
        <v>-0.73764877221608605</v>
      </c>
      <c r="H81" s="57">
        <f t="shared" si="11"/>
        <v>-0.84878999643699304</v>
      </c>
      <c r="I81" s="57">
        <f t="shared" si="11"/>
        <v>-0.95447383218357118</v>
      </c>
      <c r="J81" s="57">
        <f t="shared" si="11"/>
        <v>-1.0549422825786887</v>
      </c>
      <c r="K81" s="57">
        <f t="shared" si="11"/>
        <v>-1.1504272241841544</v>
      </c>
      <c r="L81" s="57">
        <f t="shared" si="11"/>
        <v>-1.2411508151460873</v>
      </c>
      <c r="M81" s="57">
        <f t="shared" si="11"/>
        <v>-1.3273258873164859</v>
      </c>
      <c r="N81" s="57">
        <f t="shared" si="11"/>
        <v>-1.4091563229679993</v>
      </c>
      <c r="O81" s="57">
        <f t="shared" si="11"/>
        <v>-1.4868374166954925</v>
      </c>
      <c r="P81" s="57">
        <f t="shared" si="11"/>
        <v>-1.5605562230754759</v>
      </c>
      <c r="Q81" s="57">
        <f t="shared" si="11"/>
        <v>-1.6304918906327794</v>
      </c>
      <c r="R81" s="57">
        <f t="shared" si="11"/>
        <v>-1.6968159826429872</v>
      </c>
      <c r="S81" s="57">
        <f t="shared" si="11"/>
        <v>-1.7596927852790594</v>
      </c>
      <c r="T81" s="57">
        <f t="shared" si="11"/>
        <v>-1.8192796035912364</v>
      </c>
      <c r="U81" s="57">
        <f t="shared" si="11"/>
        <v>-1.8757270457907129</v>
      </c>
      <c r="V81" s="57">
        <f t="shared" si="11"/>
        <v>-1.9291792962896643</v>
      </c>
      <c r="W81" s="57">
        <f t="shared" si="11"/>
        <v>-1.9797743779329726</v>
      </c>
      <c r="X81" s="57">
        <f t="shared" si="11"/>
        <v>-2.0276444038404122</v>
      </c>
      <c r="Y81" s="57">
        <f t="shared" si="11"/>
        <v>-2.0729158192620942</v>
      </c>
      <c r="Z81" s="57">
        <f t="shared" si="11"/>
        <v>-2.1157096338346095</v>
      </c>
      <c r="AA81" s="57">
        <f t="shared" si="11"/>
        <v>-2.1561416446105195</v>
      </c>
      <c r="AB81" s="57">
        <f t="shared" si="11"/>
        <v>-2.1943226502196294</v>
      </c>
      <c r="AC81" s="57">
        <f t="shared" si="11"/>
        <v>-2.2303586565067746</v>
      </c>
      <c r="AD81" s="57">
        <f t="shared" si="11"/>
        <v>-2.2643510739776893</v>
      </c>
      <c r="AE81" s="57">
        <f t="shared" si="11"/>
        <v>-2.2963969073718395</v>
      </c>
      <c r="AF81" s="57">
        <f t="shared" si="11"/>
        <v>-2.3265889376689071</v>
      </c>
      <c r="AG81" s="57">
        <f t="shared" si="11"/>
        <v>-2.3550158968238741</v>
      </c>
      <c r="AH81" s="57">
        <f t="shared" si="11"/>
        <v>-2.3817626355143586</v>
      </c>
      <c r="AI81" s="57">
        <f t="shared" si="11"/>
        <v>-2.4109835808522591</v>
      </c>
      <c r="AJ81" s="57">
        <f t="shared" si="11"/>
        <v>-2.4385698183382636</v>
      </c>
      <c r="AK81" s="57">
        <f t="shared" si="11"/>
        <v>-2.4645917844833001</v>
      </c>
      <c r="AL81" s="57">
        <f t="shared" si="11"/>
        <v>-2.489117199482612</v>
      </c>
      <c r="AM81" s="57">
        <f t="shared" si="11"/>
        <v>-2.5122111656938917</v>
      </c>
      <c r="AN81" s="57">
        <f t="shared" si="11"/>
        <v>-2.5339362626831687</v>
      </c>
      <c r="AO81" s="57">
        <f t="shared" si="11"/>
        <v>-2.5543526389548541</v>
      </c>
      <c r="AP81" s="57">
        <f t="shared" si="11"/>
        <v>-2.5735181004784615</v>
      </c>
      <c r="AQ81" s="57">
        <f t="shared" si="11"/>
        <v>-2.5914881961207894</v>
      </c>
      <c r="AR81" s="57">
        <f t="shared" si="11"/>
        <v>-2.6083163000887297</v>
      </c>
      <c r="AS81" s="57">
        <f t="shared" si="11"/>
        <v>-2.6240536914843648</v>
      </c>
      <c r="AT81" s="57">
        <f t="shared" si="11"/>
        <v>-2.6387496310706293</v>
      </c>
      <c r="AU81" s="57">
        <f t="shared" si="11"/>
        <v>-2.6524514353425399</v>
      </c>
      <c r="AV81" s="57">
        <f t="shared" si="11"/>
        <v>-2.6652045479958262</v>
      </c>
      <c r="AW81" s="57">
        <f t="shared" si="11"/>
        <v>-2.6770526088817332</v>
      </c>
      <c r="AX81" s="57">
        <f t="shared" si="11"/>
        <v>-2.6880375205338045</v>
      </c>
      <c r="AY81" s="57">
        <f t="shared" si="11"/>
        <v>-2.6880375205338045</v>
      </c>
      <c r="AZ81" s="57">
        <f t="shared" si="11"/>
        <v>-2.6880375205338045</v>
      </c>
      <c r="BA81" s="57">
        <f t="shared" si="11"/>
        <v>-2.6880375205338045</v>
      </c>
      <c r="BB81" s="57">
        <f t="shared" si="11"/>
        <v>-2.6880375205338045</v>
      </c>
      <c r="BC81" s="57">
        <f t="shared" si="11"/>
        <v>-2.6880375205338045</v>
      </c>
      <c r="BD81" s="57">
        <f t="shared" si="11"/>
        <v>-2.6880375205338045</v>
      </c>
    </row>
    <row r="82" spans="1:56" x14ac:dyDescent="0.3">
      <c r="A82" s="76"/>
      <c r="B82" s="14"/>
    </row>
    <row r="83" spans="1:56" x14ac:dyDescent="0.3">
      <c r="A83" s="76"/>
    </row>
    <row r="84" spans="1:56" x14ac:dyDescent="0.3">
      <c r="A84" s="118"/>
      <c r="B84" s="125" t="s">
        <v>217</v>
      </c>
      <c r="C84" s="119"/>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row>
    <row r="85" spans="1:56" x14ac:dyDescent="0.3">
      <c r="A85" s="121"/>
      <c r="B85" s="122" t="s">
        <v>322</v>
      </c>
      <c r="C85" s="123"/>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4"/>
      <c r="AL85" s="124"/>
      <c r="AM85" s="124"/>
      <c r="AN85" s="124"/>
      <c r="AO85" s="124"/>
      <c r="AP85" s="124"/>
      <c r="AQ85" s="124"/>
      <c r="AR85" s="124"/>
      <c r="AS85" s="124"/>
      <c r="AT85" s="124"/>
      <c r="AU85" s="124"/>
      <c r="AV85" s="124"/>
      <c r="AW85" s="124"/>
      <c r="AX85" s="124"/>
      <c r="AY85" s="124"/>
      <c r="AZ85" s="124"/>
      <c r="BA85" s="124"/>
      <c r="BB85" s="124"/>
      <c r="BC85" s="124"/>
      <c r="BD85" s="124"/>
    </row>
    <row r="86" spans="1:56" ht="12.75" customHeight="1" x14ac:dyDescent="0.3">
      <c r="A86" s="179"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9"/>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9"/>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9"/>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9"/>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9"/>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9"/>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9"/>
      <c r="B93" s="4" t="s">
        <v>216</v>
      </c>
      <c r="D93" s="4" t="s">
        <v>91</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335</v>
      </c>
    </row>
    <row r="97" spans="1:3" x14ac:dyDescent="0.3">
      <c r="B97" s="71" t="s">
        <v>155</v>
      </c>
    </row>
    <row r="98" spans="1:3" x14ac:dyDescent="0.3">
      <c r="B98" s="4" t="s">
        <v>319</v>
      </c>
    </row>
    <row r="99" spans="1:3" x14ac:dyDescent="0.3">
      <c r="B99" s="4" t="s">
        <v>337</v>
      </c>
    </row>
    <row r="100" spans="1:3" ht="16.5" x14ac:dyDescent="0.3">
      <c r="A100" s="87">
        <v>2</v>
      </c>
      <c r="B100" s="71"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3">
    <dataValidation type="list" allowBlank="1" showInputMessage="1" showErrorMessage="1" sqref="B13">
      <formula1>$B$170:$B$214</formula1>
    </dataValidation>
    <dataValidation type="list" allowBlank="1" showInputMessage="1" showErrorMessage="1" sqref="B15:B24">
      <formula1>$B$170:$B$216</formula1>
    </dataValidation>
    <dataValidation type="list" allowBlank="1" showInputMessage="1" showErrorMessage="1" sqref="B14">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80" zoomScaleNormal="80" workbookViewId="0">
      <selection activeCell="C13" sqref="C13"/>
    </sheetView>
  </sheetViews>
  <sheetFormatPr defaultRowHeight="15" x14ac:dyDescent="0.25"/>
  <cols>
    <col min="1" max="1" width="5.85546875" customWidth="1"/>
    <col min="2" max="2" width="64.85546875" customWidth="1"/>
    <col min="3" max="3" width="74" customWidth="1"/>
  </cols>
  <sheetData>
    <row r="1" spans="1:3" ht="18.75" x14ac:dyDescent="0.3">
      <c r="A1" s="1" t="s">
        <v>82</v>
      </c>
    </row>
    <row r="2" spans="1:3" x14ac:dyDescent="0.25">
      <c r="A2" t="s">
        <v>78</v>
      </c>
    </row>
    <row r="4" spans="1:3" ht="15.75" thickBot="1" x14ac:dyDescent="0.3"/>
    <row r="5" spans="1:3" ht="133.5" customHeight="1" x14ac:dyDescent="0.25">
      <c r="A5" s="188" t="s">
        <v>11</v>
      </c>
      <c r="B5" s="133" t="s">
        <v>158</v>
      </c>
      <c r="C5" s="139" t="s">
        <v>353</v>
      </c>
    </row>
    <row r="6" spans="1:3" ht="75" x14ac:dyDescent="0.25">
      <c r="A6" s="189"/>
      <c r="B6" s="135" t="s">
        <v>181</v>
      </c>
      <c r="C6" s="140" t="s">
        <v>348</v>
      </c>
    </row>
    <row r="7" spans="1:3" x14ac:dyDescent="0.25">
      <c r="A7" s="189"/>
      <c r="B7" s="135" t="s">
        <v>198</v>
      </c>
      <c r="C7" s="141"/>
    </row>
    <row r="8" spans="1:3" x14ac:dyDescent="0.25">
      <c r="A8" s="189"/>
      <c r="B8" s="135" t="s">
        <v>198</v>
      </c>
      <c r="C8" s="141"/>
    </row>
    <row r="9" spans="1:3" x14ac:dyDescent="0.25">
      <c r="A9" s="189"/>
      <c r="B9" s="135" t="s">
        <v>198</v>
      </c>
      <c r="C9" s="141"/>
    </row>
    <row r="10" spans="1:3" ht="15.75" thickBot="1" x14ac:dyDescent="0.3">
      <c r="A10" s="190"/>
      <c r="B10" s="126" t="s">
        <v>197</v>
      </c>
      <c r="C10" s="142"/>
    </row>
    <row r="11" spans="1:3" ht="15.75" thickBot="1" x14ac:dyDescent="0.3"/>
    <row r="12" spans="1:3" x14ac:dyDescent="0.25">
      <c r="A12" s="191" t="s">
        <v>301</v>
      </c>
      <c r="B12" s="143" t="s">
        <v>158</v>
      </c>
      <c r="C12" s="139" t="s">
        <v>349</v>
      </c>
    </row>
    <row r="13" spans="1:3" ht="30" x14ac:dyDescent="0.25">
      <c r="A13" s="192"/>
      <c r="B13" s="62" t="s">
        <v>176</v>
      </c>
      <c r="C13" s="140" t="s">
        <v>350</v>
      </c>
    </row>
    <row r="14" spans="1:3" ht="15.75" x14ac:dyDescent="0.3">
      <c r="A14" s="192"/>
      <c r="B14" s="62" t="s">
        <v>198</v>
      </c>
      <c r="C14" s="144"/>
    </row>
    <row r="15" spans="1:3" ht="15.75" x14ac:dyDescent="0.3">
      <c r="A15" s="192"/>
      <c r="B15" s="62" t="s">
        <v>198</v>
      </c>
      <c r="C15" s="144"/>
    </row>
    <row r="16" spans="1:3" ht="15.75" x14ac:dyDescent="0.3">
      <c r="A16" s="192"/>
      <c r="B16" s="62" t="s">
        <v>198</v>
      </c>
      <c r="C16" s="144"/>
    </row>
    <row r="17" spans="1:3" ht="15.75" x14ac:dyDescent="0.3">
      <c r="A17" s="192"/>
      <c r="B17" s="62" t="s">
        <v>198</v>
      </c>
      <c r="C17" s="144"/>
    </row>
    <row r="18" spans="1:3" ht="16.5" thickBot="1" x14ac:dyDescent="0.35">
      <c r="A18" s="193"/>
      <c r="B18" s="127" t="s">
        <v>321</v>
      </c>
      <c r="C18" s="145"/>
    </row>
  </sheetData>
  <mergeCells count="2">
    <mergeCell ref="A5:A10"/>
    <mergeCell ref="A12:A18"/>
  </mergeCells>
  <dataValidations count="3">
    <dataValidation type="list" allowBlank="1" showInputMessage="1" showErrorMessage="1" sqref="B6:B10">
      <formula1>$B$113:$B$159</formula1>
    </dataValidation>
    <dataValidation type="list" allowBlank="1" showInputMessage="1" showErrorMessage="1" sqref="B5">
      <formula1>$B$113:$B$157</formula1>
    </dataValidation>
    <dataValidation type="list" allowBlank="1" showInputMessage="1" showErrorMessage="1" sqref="B12:B17">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20" sqref="B20"/>
      <selection pane="topRight" activeCell="B20" sqref="B20"/>
      <selection pane="bottomLeft" activeCell="B20" sqref="B20"/>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351</v>
      </c>
      <c r="C1" s="3" t="str">
        <f>'Option summary'!D11</f>
        <v>Seek necessary wayleave</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-0.20062198275529017</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-0.24509828919675686</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-0.27559680257419006</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-0.30769124129768877</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5"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0" t="s">
        <v>11</v>
      </c>
      <c r="B13" s="62" t="s">
        <v>158</v>
      </c>
      <c r="C13" s="61" t="s">
        <v>341</v>
      </c>
      <c r="D13" s="62" t="s">
        <v>40</v>
      </c>
      <c r="E13" s="63">
        <v>-0.9</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1"/>
      <c r="B14" s="62" t="s">
        <v>176</v>
      </c>
      <c r="C14" s="61"/>
      <c r="D14" s="62" t="s">
        <v>40</v>
      </c>
      <c r="E14" s="63">
        <v>-1E-3</v>
      </c>
      <c r="F14" s="63">
        <f>E14</f>
        <v>-1E-3</v>
      </c>
      <c r="G14" s="63">
        <f t="shared" ref="G14:AW14" si="0">F14</f>
        <v>-1E-3</v>
      </c>
      <c r="H14" s="63">
        <f t="shared" si="0"/>
        <v>-1E-3</v>
      </c>
      <c r="I14" s="63">
        <f t="shared" si="0"/>
        <v>-1E-3</v>
      </c>
      <c r="J14" s="63">
        <f t="shared" si="0"/>
        <v>-1E-3</v>
      </c>
      <c r="K14" s="63">
        <f t="shared" si="0"/>
        <v>-1E-3</v>
      </c>
      <c r="L14" s="63">
        <f t="shared" si="0"/>
        <v>-1E-3</v>
      </c>
      <c r="M14" s="63">
        <f t="shared" si="0"/>
        <v>-1E-3</v>
      </c>
      <c r="N14" s="63">
        <f t="shared" si="0"/>
        <v>-1E-3</v>
      </c>
      <c r="O14" s="63">
        <f t="shared" si="0"/>
        <v>-1E-3</v>
      </c>
      <c r="P14" s="63">
        <f t="shared" si="0"/>
        <v>-1E-3</v>
      </c>
      <c r="Q14" s="63">
        <f t="shared" si="0"/>
        <v>-1E-3</v>
      </c>
      <c r="R14" s="63">
        <f t="shared" si="0"/>
        <v>-1E-3</v>
      </c>
      <c r="S14" s="63">
        <f t="shared" si="0"/>
        <v>-1E-3</v>
      </c>
      <c r="T14" s="63">
        <f t="shared" si="0"/>
        <v>-1E-3</v>
      </c>
      <c r="U14" s="63">
        <f t="shared" si="0"/>
        <v>-1E-3</v>
      </c>
      <c r="V14" s="63">
        <f t="shared" si="0"/>
        <v>-1E-3</v>
      </c>
      <c r="W14" s="63">
        <f t="shared" si="0"/>
        <v>-1E-3</v>
      </c>
      <c r="X14" s="63">
        <f t="shared" si="0"/>
        <v>-1E-3</v>
      </c>
      <c r="Y14" s="63">
        <f t="shared" si="0"/>
        <v>-1E-3</v>
      </c>
      <c r="Z14" s="63">
        <f t="shared" si="0"/>
        <v>-1E-3</v>
      </c>
      <c r="AA14" s="63">
        <f t="shared" si="0"/>
        <v>-1E-3</v>
      </c>
      <c r="AB14" s="63">
        <f t="shared" si="0"/>
        <v>-1E-3</v>
      </c>
      <c r="AC14" s="63">
        <f t="shared" si="0"/>
        <v>-1E-3</v>
      </c>
      <c r="AD14" s="63">
        <f t="shared" si="0"/>
        <v>-1E-3</v>
      </c>
      <c r="AE14" s="63">
        <f t="shared" si="0"/>
        <v>-1E-3</v>
      </c>
      <c r="AF14" s="63">
        <f t="shared" si="0"/>
        <v>-1E-3</v>
      </c>
      <c r="AG14" s="63">
        <f t="shared" si="0"/>
        <v>-1E-3</v>
      </c>
      <c r="AH14" s="63">
        <f t="shared" si="0"/>
        <v>-1E-3</v>
      </c>
      <c r="AI14" s="63">
        <f t="shared" si="0"/>
        <v>-1E-3</v>
      </c>
      <c r="AJ14" s="63">
        <f t="shared" si="0"/>
        <v>-1E-3</v>
      </c>
      <c r="AK14" s="63">
        <f t="shared" si="0"/>
        <v>-1E-3</v>
      </c>
      <c r="AL14" s="63">
        <f t="shared" si="0"/>
        <v>-1E-3</v>
      </c>
      <c r="AM14" s="63">
        <f t="shared" si="0"/>
        <v>-1E-3</v>
      </c>
      <c r="AN14" s="63">
        <f t="shared" si="0"/>
        <v>-1E-3</v>
      </c>
      <c r="AO14" s="63">
        <f t="shared" si="0"/>
        <v>-1E-3</v>
      </c>
      <c r="AP14" s="63">
        <f t="shared" si="0"/>
        <v>-1E-3</v>
      </c>
      <c r="AQ14" s="63">
        <f t="shared" si="0"/>
        <v>-1E-3</v>
      </c>
      <c r="AR14" s="63">
        <f t="shared" si="0"/>
        <v>-1E-3</v>
      </c>
      <c r="AS14" s="63">
        <f t="shared" si="0"/>
        <v>-1E-3</v>
      </c>
      <c r="AT14" s="63">
        <f t="shared" si="0"/>
        <v>-1E-3</v>
      </c>
      <c r="AU14" s="63">
        <f t="shared" si="0"/>
        <v>-1E-3</v>
      </c>
      <c r="AV14" s="63">
        <f t="shared" si="0"/>
        <v>-1E-3</v>
      </c>
      <c r="AW14" s="63">
        <f t="shared" si="0"/>
        <v>-1E-3</v>
      </c>
      <c r="AX14" s="62"/>
      <c r="AY14" s="62"/>
      <c r="AZ14" s="62"/>
      <c r="BA14" s="62"/>
      <c r="BB14" s="62"/>
      <c r="BC14" s="62"/>
      <c r="BD14" s="62"/>
    </row>
    <row r="15" spans="1:56" x14ac:dyDescent="0.3">
      <c r="A15" s="181"/>
      <c r="B15" s="62" t="s">
        <v>181</v>
      </c>
      <c r="C15" s="61"/>
      <c r="D15" s="62" t="s">
        <v>40</v>
      </c>
      <c r="E15" s="63">
        <f>-200/1000000</f>
        <v>-2.0000000000000001E-4</v>
      </c>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1"/>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1"/>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2"/>
      <c r="B18" s="126" t="s">
        <v>197</v>
      </c>
      <c r="C18" s="132"/>
      <c r="D18" s="127" t="s">
        <v>40</v>
      </c>
      <c r="E18" s="60">
        <f>SUM(E13:E17)</f>
        <v>-0.9012</v>
      </c>
      <c r="F18" s="60">
        <f t="shared" ref="F18:AW18" si="1">SUM(F13:F17)</f>
        <v>-1E-3</v>
      </c>
      <c r="G18" s="60">
        <f t="shared" si="1"/>
        <v>-1E-3</v>
      </c>
      <c r="H18" s="60">
        <f t="shared" si="1"/>
        <v>-1E-3</v>
      </c>
      <c r="I18" s="60">
        <f t="shared" si="1"/>
        <v>-1E-3</v>
      </c>
      <c r="J18" s="60">
        <f t="shared" si="1"/>
        <v>-1E-3</v>
      </c>
      <c r="K18" s="60">
        <f t="shared" si="1"/>
        <v>-1E-3</v>
      </c>
      <c r="L18" s="60">
        <f t="shared" si="1"/>
        <v>-1E-3</v>
      </c>
      <c r="M18" s="60">
        <f t="shared" si="1"/>
        <v>-1E-3</v>
      </c>
      <c r="N18" s="60">
        <f t="shared" si="1"/>
        <v>-1E-3</v>
      </c>
      <c r="O18" s="60">
        <f t="shared" si="1"/>
        <v>-1E-3</v>
      </c>
      <c r="P18" s="60">
        <f t="shared" si="1"/>
        <v>-1E-3</v>
      </c>
      <c r="Q18" s="60">
        <f t="shared" si="1"/>
        <v>-1E-3</v>
      </c>
      <c r="R18" s="60">
        <f t="shared" si="1"/>
        <v>-1E-3</v>
      </c>
      <c r="S18" s="60">
        <f t="shared" si="1"/>
        <v>-1E-3</v>
      </c>
      <c r="T18" s="60">
        <f t="shared" si="1"/>
        <v>-1E-3</v>
      </c>
      <c r="U18" s="60">
        <f t="shared" si="1"/>
        <v>-1E-3</v>
      </c>
      <c r="V18" s="60">
        <f t="shared" si="1"/>
        <v>-1E-3</v>
      </c>
      <c r="W18" s="60">
        <f t="shared" si="1"/>
        <v>-1E-3</v>
      </c>
      <c r="X18" s="60">
        <f t="shared" si="1"/>
        <v>-1E-3</v>
      </c>
      <c r="Y18" s="60">
        <f t="shared" si="1"/>
        <v>-1E-3</v>
      </c>
      <c r="Z18" s="60">
        <f t="shared" si="1"/>
        <v>-1E-3</v>
      </c>
      <c r="AA18" s="60">
        <f t="shared" si="1"/>
        <v>-1E-3</v>
      </c>
      <c r="AB18" s="60">
        <f t="shared" si="1"/>
        <v>-1E-3</v>
      </c>
      <c r="AC18" s="60">
        <f t="shared" si="1"/>
        <v>-1E-3</v>
      </c>
      <c r="AD18" s="60">
        <f t="shared" si="1"/>
        <v>-1E-3</v>
      </c>
      <c r="AE18" s="60">
        <f t="shared" si="1"/>
        <v>-1E-3</v>
      </c>
      <c r="AF18" s="60">
        <f t="shared" si="1"/>
        <v>-1E-3</v>
      </c>
      <c r="AG18" s="60">
        <f t="shared" si="1"/>
        <v>-1E-3</v>
      </c>
      <c r="AH18" s="60">
        <f t="shared" si="1"/>
        <v>-1E-3</v>
      </c>
      <c r="AI18" s="60">
        <f t="shared" si="1"/>
        <v>-1E-3</v>
      </c>
      <c r="AJ18" s="60">
        <f t="shared" si="1"/>
        <v>-1E-3</v>
      </c>
      <c r="AK18" s="60">
        <f t="shared" si="1"/>
        <v>-1E-3</v>
      </c>
      <c r="AL18" s="60">
        <f t="shared" si="1"/>
        <v>-1E-3</v>
      </c>
      <c r="AM18" s="60">
        <f t="shared" si="1"/>
        <v>-1E-3</v>
      </c>
      <c r="AN18" s="60">
        <f t="shared" si="1"/>
        <v>-1E-3</v>
      </c>
      <c r="AO18" s="60">
        <f t="shared" si="1"/>
        <v>-1E-3</v>
      </c>
      <c r="AP18" s="60">
        <f t="shared" si="1"/>
        <v>-1E-3</v>
      </c>
      <c r="AQ18" s="60">
        <f t="shared" si="1"/>
        <v>-1E-3</v>
      </c>
      <c r="AR18" s="60">
        <f t="shared" si="1"/>
        <v>-1E-3</v>
      </c>
      <c r="AS18" s="60">
        <f t="shared" si="1"/>
        <v>-1E-3</v>
      </c>
      <c r="AT18" s="60">
        <f t="shared" si="1"/>
        <v>-1E-3</v>
      </c>
      <c r="AU18" s="60">
        <f t="shared" si="1"/>
        <v>-1E-3</v>
      </c>
      <c r="AV18" s="60">
        <f t="shared" si="1"/>
        <v>-1E-3</v>
      </c>
      <c r="AW18" s="60">
        <f t="shared" si="1"/>
        <v>-1E-3</v>
      </c>
      <c r="AX18" s="62"/>
      <c r="AY18" s="62"/>
      <c r="AZ18" s="62"/>
      <c r="BA18" s="62"/>
      <c r="BB18" s="62"/>
      <c r="BC18" s="62"/>
      <c r="BD18" s="62"/>
    </row>
    <row r="19" spans="1:56" x14ac:dyDescent="0.3">
      <c r="A19" s="186" t="s">
        <v>301</v>
      </c>
      <c r="B19" s="62" t="s">
        <v>158</v>
      </c>
      <c r="C19" s="8"/>
      <c r="D19" s="9" t="s">
        <v>40</v>
      </c>
      <c r="E19" s="34">
        <f>-'Baseline scenario'!E7</f>
        <v>0.65</v>
      </c>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6"/>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6"/>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6"/>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6"/>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6"/>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7"/>
      <c r="B25" s="62" t="s">
        <v>321</v>
      </c>
      <c r="C25" s="8"/>
      <c r="D25" s="9" t="s">
        <v>40</v>
      </c>
      <c r="E25" s="69">
        <f>SUM(E19:E24)</f>
        <v>0.65</v>
      </c>
      <c r="F25" s="69">
        <f t="shared" ref="F25:BD25" si="2">SUM(F19:F24)</f>
        <v>0</v>
      </c>
      <c r="G25" s="69">
        <f t="shared" si="2"/>
        <v>0</v>
      </c>
      <c r="H25" s="69">
        <f t="shared" si="2"/>
        <v>0</v>
      </c>
      <c r="I25" s="69">
        <f t="shared" si="2"/>
        <v>0</v>
      </c>
      <c r="J25" s="69">
        <f t="shared" si="2"/>
        <v>0</v>
      </c>
      <c r="K25" s="69">
        <f t="shared" si="2"/>
        <v>0</v>
      </c>
      <c r="L25" s="69">
        <f t="shared" si="2"/>
        <v>0</v>
      </c>
      <c r="M25" s="69">
        <f t="shared" si="2"/>
        <v>0</v>
      </c>
      <c r="N25" s="69">
        <f t="shared" si="2"/>
        <v>0</v>
      </c>
      <c r="O25" s="69">
        <f t="shared" si="2"/>
        <v>0</v>
      </c>
      <c r="P25" s="69">
        <f t="shared" si="2"/>
        <v>0</v>
      </c>
      <c r="Q25" s="69">
        <f t="shared" si="2"/>
        <v>0</v>
      </c>
      <c r="R25" s="69">
        <f t="shared" si="2"/>
        <v>0</v>
      </c>
      <c r="S25" s="69">
        <f t="shared" si="2"/>
        <v>0</v>
      </c>
      <c r="T25" s="69">
        <f t="shared" si="2"/>
        <v>0</v>
      </c>
      <c r="U25" s="69">
        <f t="shared" si="2"/>
        <v>0</v>
      </c>
      <c r="V25" s="69">
        <f t="shared" si="2"/>
        <v>0</v>
      </c>
      <c r="W25" s="69">
        <f t="shared" si="2"/>
        <v>0</v>
      </c>
      <c r="X25" s="69">
        <f t="shared" si="2"/>
        <v>0</v>
      </c>
      <c r="Y25" s="69">
        <f t="shared" si="2"/>
        <v>0</v>
      </c>
      <c r="Z25" s="69">
        <f t="shared" si="2"/>
        <v>0</v>
      </c>
      <c r="AA25" s="69">
        <f t="shared" si="2"/>
        <v>0</v>
      </c>
      <c r="AB25" s="69">
        <f t="shared" si="2"/>
        <v>0</v>
      </c>
      <c r="AC25" s="69">
        <f t="shared" si="2"/>
        <v>0</v>
      </c>
      <c r="AD25" s="69">
        <f t="shared" si="2"/>
        <v>0</v>
      </c>
      <c r="AE25" s="69">
        <f t="shared" si="2"/>
        <v>0</v>
      </c>
      <c r="AF25" s="69">
        <f t="shared" si="2"/>
        <v>0</v>
      </c>
      <c r="AG25" s="69">
        <f t="shared" si="2"/>
        <v>0</v>
      </c>
      <c r="AH25" s="69">
        <f t="shared" si="2"/>
        <v>0</v>
      </c>
      <c r="AI25" s="69">
        <f t="shared" si="2"/>
        <v>0</v>
      </c>
      <c r="AJ25" s="69">
        <f t="shared" si="2"/>
        <v>0</v>
      </c>
      <c r="AK25" s="69">
        <f t="shared" si="2"/>
        <v>0</v>
      </c>
      <c r="AL25" s="69">
        <f t="shared" si="2"/>
        <v>0</v>
      </c>
      <c r="AM25" s="69">
        <f t="shared" si="2"/>
        <v>0</v>
      </c>
      <c r="AN25" s="69">
        <f t="shared" si="2"/>
        <v>0</v>
      </c>
      <c r="AO25" s="69">
        <f t="shared" si="2"/>
        <v>0</v>
      </c>
      <c r="AP25" s="69">
        <f t="shared" si="2"/>
        <v>0</v>
      </c>
      <c r="AQ25" s="69">
        <f t="shared" si="2"/>
        <v>0</v>
      </c>
      <c r="AR25" s="69">
        <f t="shared" si="2"/>
        <v>0</v>
      </c>
      <c r="AS25" s="69">
        <f t="shared" si="2"/>
        <v>0</v>
      </c>
      <c r="AT25" s="69">
        <f t="shared" si="2"/>
        <v>0</v>
      </c>
      <c r="AU25" s="69">
        <f t="shared" si="2"/>
        <v>0</v>
      </c>
      <c r="AV25" s="69">
        <f t="shared" si="2"/>
        <v>0</v>
      </c>
      <c r="AW25" s="69">
        <f t="shared" si="2"/>
        <v>0</v>
      </c>
      <c r="AX25" s="69">
        <f t="shared" si="2"/>
        <v>0</v>
      </c>
      <c r="AY25" s="69">
        <f t="shared" si="2"/>
        <v>0</v>
      </c>
      <c r="AZ25" s="69">
        <f t="shared" si="2"/>
        <v>0</v>
      </c>
      <c r="BA25" s="69">
        <f t="shared" si="2"/>
        <v>0</v>
      </c>
      <c r="BB25" s="69">
        <f t="shared" si="2"/>
        <v>0</v>
      </c>
      <c r="BC25" s="69">
        <f t="shared" si="2"/>
        <v>0</v>
      </c>
      <c r="BD25" s="69">
        <f t="shared" si="2"/>
        <v>0</v>
      </c>
    </row>
    <row r="26" spans="1:56" ht="15.75" thickBot="1" x14ac:dyDescent="0.35">
      <c r="A26" s="116"/>
      <c r="B26" s="58" t="s">
        <v>96</v>
      </c>
      <c r="C26" s="59" t="s">
        <v>94</v>
      </c>
      <c r="D26" s="58" t="s">
        <v>40</v>
      </c>
      <c r="E26" s="60">
        <f>E18+E25</f>
        <v>-0.25119999999999998</v>
      </c>
      <c r="F26" s="60">
        <f t="shared" ref="F26:BD26" si="3">F18+F25</f>
        <v>-1E-3</v>
      </c>
      <c r="G26" s="60">
        <f t="shared" si="3"/>
        <v>-1E-3</v>
      </c>
      <c r="H26" s="60">
        <f t="shared" si="3"/>
        <v>-1E-3</v>
      </c>
      <c r="I26" s="60">
        <f t="shared" si="3"/>
        <v>-1E-3</v>
      </c>
      <c r="J26" s="60">
        <f t="shared" si="3"/>
        <v>-1E-3</v>
      </c>
      <c r="K26" s="60">
        <f t="shared" si="3"/>
        <v>-1E-3</v>
      </c>
      <c r="L26" s="60">
        <f t="shared" si="3"/>
        <v>-1E-3</v>
      </c>
      <c r="M26" s="60">
        <f t="shared" si="3"/>
        <v>-1E-3</v>
      </c>
      <c r="N26" s="60">
        <f t="shared" si="3"/>
        <v>-1E-3</v>
      </c>
      <c r="O26" s="60">
        <f t="shared" si="3"/>
        <v>-1E-3</v>
      </c>
      <c r="P26" s="60">
        <f t="shared" si="3"/>
        <v>-1E-3</v>
      </c>
      <c r="Q26" s="60">
        <f t="shared" si="3"/>
        <v>-1E-3</v>
      </c>
      <c r="R26" s="60">
        <f t="shared" si="3"/>
        <v>-1E-3</v>
      </c>
      <c r="S26" s="60">
        <f t="shared" si="3"/>
        <v>-1E-3</v>
      </c>
      <c r="T26" s="60">
        <f t="shared" si="3"/>
        <v>-1E-3</v>
      </c>
      <c r="U26" s="60">
        <f t="shared" si="3"/>
        <v>-1E-3</v>
      </c>
      <c r="V26" s="60">
        <f t="shared" si="3"/>
        <v>-1E-3</v>
      </c>
      <c r="W26" s="60">
        <f t="shared" si="3"/>
        <v>-1E-3</v>
      </c>
      <c r="X26" s="60">
        <f t="shared" si="3"/>
        <v>-1E-3</v>
      </c>
      <c r="Y26" s="60">
        <f t="shared" si="3"/>
        <v>-1E-3</v>
      </c>
      <c r="Z26" s="60">
        <f t="shared" si="3"/>
        <v>-1E-3</v>
      </c>
      <c r="AA26" s="60">
        <f t="shared" si="3"/>
        <v>-1E-3</v>
      </c>
      <c r="AB26" s="60">
        <f t="shared" si="3"/>
        <v>-1E-3</v>
      </c>
      <c r="AC26" s="60">
        <f t="shared" si="3"/>
        <v>-1E-3</v>
      </c>
      <c r="AD26" s="60">
        <f t="shared" si="3"/>
        <v>-1E-3</v>
      </c>
      <c r="AE26" s="60">
        <f t="shared" si="3"/>
        <v>-1E-3</v>
      </c>
      <c r="AF26" s="60">
        <f t="shared" si="3"/>
        <v>-1E-3</v>
      </c>
      <c r="AG26" s="60">
        <f t="shared" si="3"/>
        <v>-1E-3</v>
      </c>
      <c r="AH26" s="60">
        <f t="shared" si="3"/>
        <v>-1E-3</v>
      </c>
      <c r="AI26" s="60">
        <f t="shared" si="3"/>
        <v>-1E-3</v>
      </c>
      <c r="AJ26" s="60">
        <f t="shared" si="3"/>
        <v>-1E-3</v>
      </c>
      <c r="AK26" s="60">
        <f t="shared" si="3"/>
        <v>-1E-3</v>
      </c>
      <c r="AL26" s="60">
        <f t="shared" si="3"/>
        <v>-1E-3</v>
      </c>
      <c r="AM26" s="60">
        <f t="shared" si="3"/>
        <v>-1E-3</v>
      </c>
      <c r="AN26" s="60">
        <f t="shared" si="3"/>
        <v>-1E-3</v>
      </c>
      <c r="AO26" s="60">
        <f t="shared" si="3"/>
        <v>-1E-3</v>
      </c>
      <c r="AP26" s="60">
        <f t="shared" si="3"/>
        <v>-1E-3</v>
      </c>
      <c r="AQ26" s="60">
        <f t="shared" si="3"/>
        <v>-1E-3</v>
      </c>
      <c r="AR26" s="60">
        <f t="shared" si="3"/>
        <v>-1E-3</v>
      </c>
      <c r="AS26" s="60">
        <f t="shared" si="3"/>
        <v>-1E-3</v>
      </c>
      <c r="AT26" s="60">
        <f t="shared" si="3"/>
        <v>-1E-3</v>
      </c>
      <c r="AU26" s="60">
        <f t="shared" si="3"/>
        <v>-1E-3</v>
      </c>
      <c r="AV26" s="60">
        <f t="shared" si="3"/>
        <v>-1E-3</v>
      </c>
      <c r="AW26" s="60">
        <f t="shared" si="3"/>
        <v>-1E-3</v>
      </c>
      <c r="AX26" s="60">
        <f t="shared" si="3"/>
        <v>0</v>
      </c>
      <c r="AY26" s="60">
        <f t="shared" si="3"/>
        <v>0</v>
      </c>
      <c r="AZ26" s="60">
        <f t="shared" si="3"/>
        <v>0</v>
      </c>
      <c r="BA26" s="60">
        <f t="shared" si="3"/>
        <v>0</v>
      </c>
      <c r="BB26" s="60">
        <f t="shared" si="3"/>
        <v>0</v>
      </c>
      <c r="BC26" s="60">
        <f t="shared" si="3"/>
        <v>0</v>
      </c>
      <c r="BD26" s="60">
        <f t="shared" si="3"/>
        <v>0</v>
      </c>
    </row>
    <row r="27" spans="1:56" x14ac:dyDescent="0.3">
      <c r="A27" s="117"/>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7"/>
      <c r="B28" s="9" t="s">
        <v>12</v>
      </c>
      <c r="C28" s="9" t="s">
        <v>43</v>
      </c>
      <c r="D28" s="9" t="s">
        <v>40</v>
      </c>
      <c r="E28" s="35">
        <f>E26*E27</f>
        <v>-0.20096</v>
      </c>
      <c r="F28" s="35">
        <f t="shared" ref="F28:AW28" si="4">F26*F27</f>
        <v>-8.0000000000000004E-4</v>
      </c>
      <c r="G28" s="35">
        <f t="shared" si="4"/>
        <v>-8.0000000000000004E-4</v>
      </c>
      <c r="H28" s="35">
        <f t="shared" si="4"/>
        <v>-8.0000000000000004E-4</v>
      </c>
      <c r="I28" s="35">
        <f t="shared" si="4"/>
        <v>-8.0000000000000004E-4</v>
      </c>
      <c r="J28" s="35">
        <f t="shared" si="4"/>
        <v>-8.0000000000000004E-4</v>
      </c>
      <c r="K28" s="35">
        <f t="shared" si="4"/>
        <v>-8.0000000000000004E-4</v>
      </c>
      <c r="L28" s="35">
        <f t="shared" si="4"/>
        <v>-8.0000000000000004E-4</v>
      </c>
      <c r="M28" s="35">
        <f t="shared" si="4"/>
        <v>-8.0000000000000004E-4</v>
      </c>
      <c r="N28" s="35">
        <f t="shared" si="4"/>
        <v>-8.0000000000000004E-4</v>
      </c>
      <c r="O28" s="35">
        <f t="shared" si="4"/>
        <v>-8.0000000000000004E-4</v>
      </c>
      <c r="P28" s="35">
        <f t="shared" si="4"/>
        <v>-8.0000000000000004E-4</v>
      </c>
      <c r="Q28" s="35">
        <f t="shared" si="4"/>
        <v>-8.0000000000000004E-4</v>
      </c>
      <c r="R28" s="35">
        <f t="shared" si="4"/>
        <v>-8.0000000000000004E-4</v>
      </c>
      <c r="S28" s="35">
        <f t="shared" si="4"/>
        <v>-8.0000000000000004E-4</v>
      </c>
      <c r="T28" s="35">
        <f t="shared" si="4"/>
        <v>-8.0000000000000004E-4</v>
      </c>
      <c r="U28" s="35">
        <f t="shared" si="4"/>
        <v>-8.0000000000000004E-4</v>
      </c>
      <c r="V28" s="35">
        <f t="shared" si="4"/>
        <v>-8.0000000000000004E-4</v>
      </c>
      <c r="W28" s="35">
        <f t="shared" si="4"/>
        <v>-8.0000000000000004E-4</v>
      </c>
      <c r="X28" s="35">
        <f t="shared" si="4"/>
        <v>-8.0000000000000004E-4</v>
      </c>
      <c r="Y28" s="35">
        <f t="shared" si="4"/>
        <v>-8.0000000000000004E-4</v>
      </c>
      <c r="Z28" s="35">
        <f t="shared" si="4"/>
        <v>-8.0000000000000004E-4</v>
      </c>
      <c r="AA28" s="35">
        <f t="shared" si="4"/>
        <v>-8.0000000000000004E-4</v>
      </c>
      <c r="AB28" s="35">
        <f t="shared" si="4"/>
        <v>-8.0000000000000004E-4</v>
      </c>
      <c r="AC28" s="35">
        <f t="shared" si="4"/>
        <v>-8.0000000000000004E-4</v>
      </c>
      <c r="AD28" s="35">
        <f t="shared" si="4"/>
        <v>-8.0000000000000004E-4</v>
      </c>
      <c r="AE28" s="35">
        <f t="shared" si="4"/>
        <v>-8.0000000000000004E-4</v>
      </c>
      <c r="AF28" s="35">
        <f t="shared" si="4"/>
        <v>-8.0000000000000004E-4</v>
      </c>
      <c r="AG28" s="35">
        <f t="shared" si="4"/>
        <v>-8.0000000000000004E-4</v>
      </c>
      <c r="AH28" s="35">
        <f t="shared" si="4"/>
        <v>-8.0000000000000004E-4</v>
      </c>
      <c r="AI28" s="35">
        <f t="shared" si="4"/>
        <v>-8.0000000000000004E-4</v>
      </c>
      <c r="AJ28" s="35">
        <f t="shared" si="4"/>
        <v>-8.0000000000000004E-4</v>
      </c>
      <c r="AK28" s="35">
        <f t="shared" si="4"/>
        <v>-8.0000000000000004E-4</v>
      </c>
      <c r="AL28" s="35">
        <f t="shared" si="4"/>
        <v>-8.0000000000000004E-4</v>
      </c>
      <c r="AM28" s="35">
        <f t="shared" si="4"/>
        <v>-8.0000000000000004E-4</v>
      </c>
      <c r="AN28" s="35">
        <f t="shared" si="4"/>
        <v>-8.0000000000000004E-4</v>
      </c>
      <c r="AO28" s="35">
        <f t="shared" si="4"/>
        <v>-8.0000000000000004E-4</v>
      </c>
      <c r="AP28" s="35">
        <f t="shared" si="4"/>
        <v>-8.0000000000000004E-4</v>
      </c>
      <c r="AQ28" s="35">
        <f t="shared" si="4"/>
        <v>-8.0000000000000004E-4</v>
      </c>
      <c r="AR28" s="35">
        <f t="shared" si="4"/>
        <v>-8.0000000000000004E-4</v>
      </c>
      <c r="AS28" s="35">
        <f t="shared" si="4"/>
        <v>-8.0000000000000004E-4</v>
      </c>
      <c r="AT28" s="35">
        <f t="shared" si="4"/>
        <v>-8.0000000000000004E-4</v>
      </c>
      <c r="AU28" s="35">
        <f t="shared" si="4"/>
        <v>-8.0000000000000004E-4</v>
      </c>
      <c r="AV28" s="35">
        <f t="shared" si="4"/>
        <v>-8.0000000000000004E-4</v>
      </c>
      <c r="AW28" s="35">
        <f t="shared" si="4"/>
        <v>-8.0000000000000004E-4</v>
      </c>
      <c r="AX28" s="35"/>
      <c r="AY28" s="35"/>
      <c r="AZ28" s="35"/>
      <c r="BA28" s="35"/>
      <c r="BB28" s="35"/>
      <c r="BC28" s="35"/>
      <c r="BD28" s="35"/>
    </row>
    <row r="29" spans="1:56" x14ac:dyDescent="0.3">
      <c r="A29" s="117"/>
      <c r="B29" s="9" t="s">
        <v>93</v>
      </c>
      <c r="C29" s="11" t="s">
        <v>44</v>
      </c>
      <c r="D29" s="9" t="s">
        <v>40</v>
      </c>
      <c r="E29" s="35">
        <f>E26-E28</f>
        <v>-5.0239999999999979E-2</v>
      </c>
      <c r="F29" s="35">
        <f t="shared" ref="F29:AW29" si="5">F26-F28</f>
        <v>-1.9999999999999998E-4</v>
      </c>
      <c r="G29" s="35">
        <f t="shared" si="5"/>
        <v>-1.9999999999999998E-4</v>
      </c>
      <c r="H29" s="35">
        <f t="shared" si="5"/>
        <v>-1.9999999999999998E-4</v>
      </c>
      <c r="I29" s="35">
        <f t="shared" si="5"/>
        <v>-1.9999999999999998E-4</v>
      </c>
      <c r="J29" s="35">
        <f t="shared" si="5"/>
        <v>-1.9999999999999998E-4</v>
      </c>
      <c r="K29" s="35">
        <f t="shared" si="5"/>
        <v>-1.9999999999999998E-4</v>
      </c>
      <c r="L29" s="35">
        <f t="shared" si="5"/>
        <v>-1.9999999999999998E-4</v>
      </c>
      <c r="M29" s="35">
        <f t="shared" si="5"/>
        <v>-1.9999999999999998E-4</v>
      </c>
      <c r="N29" s="35">
        <f t="shared" si="5"/>
        <v>-1.9999999999999998E-4</v>
      </c>
      <c r="O29" s="35">
        <f t="shared" si="5"/>
        <v>-1.9999999999999998E-4</v>
      </c>
      <c r="P29" s="35">
        <f t="shared" si="5"/>
        <v>-1.9999999999999998E-4</v>
      </c>
      <c r="Q29" s="35">
        <f t="shared" si="5"/>
        <v>-1.9999999999999998E-4</v>
      </c>
      <c r="R29" s="35">
        <f t="shared" si="5"/>
        <v>-1.9999999999999998E-4</v>
      </c>
      <c r="S29" s="35">
        <f t="shared" si="5"/>
        <v>-1.9999999999999998E-4</v>
      </c>
      <c r="T29" s="35">
        <f t="shared" si="5"/>
        <v>-1.9999999999999998E-4</v>
      </c>
      <c r="U29" s="35">
        <f t="shared" si="5"/>
        <v>-1.9999999999999998E-4</v>
      </c>
      <c r="V29" s="35">
        <f t="shared" si="5"/>
        <v>-1.9999999999999998E-4</v>
      </c>
      <c r="W29" s="35">
        <f t="shared" si="5"/>
        <v>-1.9999999999999998E-4</v>
      </c>
      <c r="X29" s="35">
        <f t="shared" si="5"/>
        <v>-1.9999999999999998E-4</v>
      </c>
      <c r="Y29" s="35">
        <f t="shared" si="5"/>
        <v>-1.9999999999999998E-4</v>
      </c>
      <c r="Z29" s="35">
        <f t="shared" si="5"/>
        <v>-1.9999999999999998E-4</v>
      </c>
      <c r="AA29" s="35">
        <f t="shared" si="5"/>
        <v>-1.9999999999999998E-4</v>
      </c>
      <c r="AB29" s="35">
        <f t="shared" si="5"/>
        <v>-1.9999999999999998E-4</v>
      </c>
      <c r="AC29" s="35">
        <f t="shared" si="5"/>
        <v>-1.9999999999999998E-4</v>
      </c>
      <c r="AD29" s="35">
        <f t="shared" si="5"/>
        <v>-1.9999999999999998E-4</v>
      </c>
      <c r="AE29" s="35">
        <f t="shared" si="5"/>
        <v>-1.9999999999999998E-4</v>
      </c>
      <c r="AF29" s="35">
        <f t="shared" si="5"/>
        <v>-1.9999999999999998E-4</v>
      </c>
      <c r="AG29" s="35">
        <f t="shared" si="5"/>
        <v>-1.9999999999999998E-4</v>
      </c>
      <c r="AH29" s="35">
        <f t="shared" si="5"/>
        <v>-1.9999999999999998E-4</v>
      </c>
      <c r="AI29" s="35">
        <f t="shared" si="5"/>
        <v>-1.9999999999999998E-4</v>
      </c>
      <c r="AJ29" s="35">
        <f t="shared" si="5"/>
        <v>-1.9999999999999998E-4</v>
      </c>
      <c r="AK29" s="35">
        <f t="shared" si="5"/>
        <v>-1.9999999999999998E-4</v>
      </c>
      <c r="AL29" s="35">
        <f t="shared" si="5"/>
        <v>-1.9999999999999998E-4</v>
      </c>
      <c r="AM29" s="35">
        <f t="shared" si="5"/>
        <v>-1.9999999999999998E-4</v>
      </c>
      <c r="AN29" s="35">
        <f t="shared" si="5"/>
        <v>-1.9999999999999998E-4</v>
      </c>
      <c r="AO29" s="35">
        <f t="shared" si="5"/>
        <v>-1.9999999999999998E-4</v>
      </c>
      <c r="AP29" s="35">
        <f t="shared" si="5"/>
        <v>-1.9999999999999998E-4</v>
      </c>
      <c r="AQ29" s="35">
        <f t="shared" si="5"/>
        <v>-1.9999999999999998E-4</v>
      </c>
      <c r="AR29" s="35">
        <f t="shared" si="5"/>
        <v>-1.9999999999999998E-4</v>
      </c>
      <c r="AS29" s="35">
        <f t="shared" si="5"/>
        <v>-1.9999999999999998E-4</v>
      </c>
      <c r="AT29" s="35">
        <f t="shared" si="5"/>
        <v>-1.9999999999999998E-4</v>
      </c>
      <c r="AU29" s="35">
        <f t="shared" si="5"/>
        <v>-1.9999999999999998E-4</v>
      </c>
      <c r="AV29" s="35">
        <f t="shared" si="5"/>
        <v>-1.9999999999999998E-4</v>
      </c>
      <c r="AW29" s="35">
        <f t="shared" si="5"/>
        <v>-1.9999999999999998E-4</v>
      </c>
      <c r="AX29" s="35"/>
      <c r="AY29" s="35"/>
      <c r="AZ29" s="35"/>
      <c r="BA29" s="35"/>
      <c r="BB29" s="35"/>
      <c r="BC29" s="35"/>
      <c r="BD29" s="35"/>
    </row>
    <row r="30" spans="1:56" ht="16.5" hidden="1" customHeight="1" outlineLevel="1" x14ac:dyDescent="0.35">
      <c r="A30" s="117"/>
      <c r="B30" s="9" t="s">
        <v>1</v>
      </c>
      <c r="C30" s="11" t="s">
        <v>53</v>
      </c>
      <c r="D30" s="9" t="s">
        <v>40</v>
      </c>
      <c r="F30" s="35">
        <f>$E$28/'Fixed data'!$C$7</f>
        <v>-4.4657777777777777E-3</v>
      </c>
      <c r="G30" s="35">
        <f>$E$28/'Fixed data'!$C$7</f>
        <v>-4.4657777777777777E-3</v>
      </c>
      <c r="H30" s="35">
        <f>$E$28/'Fixed data'!$C$7</f>
        <v>-4.4657777777777777E-3</v>
      </c>
      <c r="I30" s="35">
        <f>$E$28/'Fixed data'!$C$7</f>
        <v>-4.4657777777777777E-3</v>
      </c>
      <c r="J30" s="35">
        <f>$E$28/'Fixed data'!$C$7</f>
        <v>-4.4657777777777777E-3</v>
      </c>
      <c r="K30" s="35">
        <f>$E$28/'Fixed data'!$C$7</f>
        <v>-4.4657777777777777E-3</v>
      </c>
      <c r="L30" s="35">
        <f>$E$28/'Fixed data'!$C$7</f>
        <v>-4.4657777777777777E-3</v>
      </c>
      <c r="M30" s="35">
        <f>$E$28/'Fixed data'!$C$7</f>
        <v>-4.4657777777777777E-3</v>
      </c>
      <c r="N30" s="35">
        <f>$E$28/'Fixed data'!$C$7</f>
        <v>-4.4657777777777777E-3</v>
      </c>
      <c r="O30" s="35">
        <f>$E$28/'Fixed data'!$C$7</f>
        <v>-4.4657777777777777E-3</v>
      </c>
      <c r="P30" s="35">
        <f>$E$28/'Fixed data'!$C$7</f>
        <v>-4.4657777777777777E-3</v>
      </c>
      <c r="Q30" s="35">
        <f>$E$28/'Fixed data'!$C$7</f>
        <v>-4.4657777777777777E-3</v>
      </c>
      <c r="R30" s="35">
        <f>$E$28/'Fixed data'!$C$7</f>
        <v>-4.4657777777777777E-3</v>
      </c>
      <c r="S30" s="35">
        <f>$E$28/'Fixed data'!$C$7</f>
        <v>-4.4657777777777777E-3</v>
      </c>
      <c r="T30" s="35">
        <f>$E$28/'Fixed data'!$C$7</f>
        <v>-4.4657777777777777E-3</v>
      </c>
      <c r="U30" s="35">
        <f>$E$28/'Fixed data'!$C$7</f>
        <v>-4.4657777777777777E-3</v>
      </c>
      <c r="V30" s="35">
        <f>$E$28/'Fixed data'!$C$7</f>
        <v>-4.4657777777777777E-3</v>
      </c>
      <c r="W30" s="35">
        <f>$E$28/'Fixed data'!$C$7</f>
        <v>-4.4657777777777777E-3</v>
      </c>
      <c r="X30" s="35">
        <f>$E$28/'Fixed data'!$C$7</f>
        <v>-4.4657777777777777E-3</v>
      </c>
      <c r="Y30" s="35">
        <f>$E$28/'Fixed data'!$C$7</f>
        <v>-4.4657777777777777E-3</v>
      </c>
      <c r="Z30" s="35">
        <f>$E$28/'Fixed data'!$C$7</f>
        <v>-4.4657777777777777E-3</v>
      </c>
      <c r="AA30" s="35">
        <f>$E$28/'Fixed data'!$C$7</f>
        <v>-4.4657777777777777E-3</v>
      </c>
      <c r="AB30" s="35">
        <f>$E$28/'Fixed data'!$C$7</f>
        <v>-4.4657777777777777E-3</v>
      </c>
      <c r="AC30" s="35">
        <f>$E$28/'Fixed data'!$C$7</f>
        <v>-4.4657777777777777E-3</v>
      </c>
      <c r="AD30" s="35">
        <f>$E$28/'Fixed data'!$C$7</f>
        <v>-4.4657777777777777E-3</v>
      </c>
      <c r="AE30" s="35">
        <f>$E$28/'Fixed data'!$C$7</f>
        <v>-4.4657777777777777E-3</v>
      </c>
      <c r="AF30" s="35">
        <f>$E$28/'Fixed data'!$C$7</f>
        <v>-4.4657777777777777E-3</v>
      </c>
      <c r="AG30" s="35">
        <f>$E$28/'Fixed data'!$C$7</f>
        <v>-4.4657777777777777E-3</v>
      </c>
      <c r="AH30" s="35">
        <f>$E$28/'Fixed data'!$C$7</f>
        <v>-4.4657777777777777E-3</v>
      </c>
      <c r="AI30" s="35">
        <f>$E$28/'Fixed data'!$C$7</f>
        <v>-4.4657777777777777E-3</v>
      </c>
      <c r="AJ30" s="35">
        <f>$E$28/'Fixed data'!$C$7</f>
        <v>-4.4657777777777777E-3</v>
      </c>
      <c r="AK30" s="35">
        <f>$E$28/'Fixed data'!$C$7</f>
        <v>-4.4657777777777777E-3</v>
      </c>
      <c r="AL30" s="35">
        <f>$E$28/'Fixed data'!$C$7</f>
        <v>-4.4657777777777777E-3</v>
      </c>
      <c r="AM30" s="35">
        <f>$E$28/'Fixed data'!$C$7</f>
        <v>-4.4657777777777777E-3</v>
      </c>
      <c r="AN30" s="35">
        <f>$E$28/'Fixed data'!$C$7</f>
        <v>-4.4657777777777777E-3</v>
      </c>
      <c r="AO30" s="35">
        <f>$E$28/'Fixed data'!$C$7</f>
        <v>-4.4657777777777777E-3</v>
      </c>
      <c r="AP30" s="35">
        <f>$E$28/'Fixed data'!$C$7</f>
        <v>-4.4657777777777777E-3</v>
      </c>
      <c r="AQ30" s="35">
        <f>$E$28/'Fixed data'!$C$7</f>
        <v>-4.4657777777777777E-3</v>
      </c>
      <c r="AR30" s="35">
        <f>$E$28/'Fixed data'!$C$7</f>
        <v>-4.4657777777777777E-3</v>
      </c>
      <c r="AS30" s="35">
        <f>$E$28/'Fixed data'!$C$7</f>
        <v>-4.4657777777777777E-3</v>
      </c>
      <c r="AT30" s="35">
        <f>$E$28/'Fixed data'!$C$7</f>
        <v>-4.4657777777777777E-3</v>
      </c>
      <c r="AU30" s="35">
        <f>$E$28/'Fixed data'!$C$7</f>
        <v>-4.4657777777777777E-3</v>
      </c>
      <c r="AV30" s="35">
        <f>$E$28/'Fixed data'!$C$7</f>
        <v>-4.4657777777777777E-3</v>
      </c>
      <c r="AW30" s="35">
        <f>$E$28/'Fixed data'!$C$7</f>
        <v>-4.4657777777777777E-3</v>
      </c>
      <c r="AX30" s="35">
        <f>$E$28/'Fixed data'!$C$7</f>
        <v>-4.4657777777777777E-3</v>
      </c>
      <c r="AY30" s="35"/>
      <c r="AZ30" s="35"/>
      <c r="BA30" s="35"/>
      <c r="BB30" s="35"/>
      <c r="BC30" s="35"/>
      <c r="BD30" s="35"/>
    </row>
    <row r="31" spans="1:56" ht="16.5" hidden="1" customHeight="1" outlineLevel="1" x14ac:dyDescent="0.35">
      <c r="A31" s="117"/>
      <c r="B31" s="9" t="s">
        <v>2</v>
      </c>
      <c r="C31" s="11" t="s">
        <v>54</v>
      </c>
      <c r="D31" s="9" t="s">
        <v>40</v>
      </c>
      <c r="F31" s="35"/>
      <c r="G31" s="35">
        <f>$F$28/'Fixed data'!$C$7</f>
        <v>-1.777777777777778E-5</v>
      </c>
      <c r="H31" s="35">
        <f>$F$28/'Fixed data'!$C$7</f>
        <v>-1.777777777777778E-5</v>
      </c>
      <c r="I31" s="35">
        <f>$F$28/'Fixed data'!$C$7</f>
        <v>-1.777777777777778E-5</v>
      </c>
      <c r="J31" s="35">
        <f>$F$28/'Fixed data'!$C$7</f>
        <v>-1.777777777777778E-5</v>
      </c>
      <c r="K31" s="35">
        <f>$F$28/'Fixed data'!$C$7</f>
        <v>-1.777777777777778E-5</v>
      </c>
      <c r="L31" s="35">
        <f>$F$28/'Fixed data'!$C$7</f>
        <v>-1.777777777777778E-5</v>
      </c>
      <c r="M31" s="35">
        <f>$F$28/'Fixed data'!$C$7</f>
        <v>-1.777777777777778E-5</v>
      </c>
      <c r="N31" s="35">
        <f>$F$28/'Fixed data'!$C$7</f>
        <v>-1.777777777777778E-5</v>
      </c>
      <c r="O31" s="35">
        <f>$F$28/'Fixed data'!$C$7</f>
        <v>-1.777777777777778E-5</v>
      </c>
      <c r="P31" s="35">
        <f>$F$28/'Fixed data'!$C$7</f>
        <v>-1.777777777777778E-5</v>
      </c>
      <c r="Q31" s="35">
        <f>$F$28/'Fixed data'!$C$7</f>
        <v>-1.777777777777778E-5</v>
      </c>
      <c r="R31" s="35">
        <f>$F$28/'Fixed data'!$C$7</f>
        <v>-1.777777777777778E-5</v>
      </c>
      <c r="S31" s="35">
        <f>$F$28/'Fixed data'!$C$7</f>
        <v>-1.777777777777778E-5</v>
      </c>
      <c r="T31" s="35">
        <f>$F$28/'Fixed data'!$C$7</f>
        <v>-1.777777777777778E-5</v>
      </c>
      <c r="U31" s="35">
        <f>$F$28/'Fixed data'!$C$7</f>
        <v>-1.777777777777778E-5</v>
      </c>
      <c r="V31" s="35">
        <f>$F$28/'Fixed data'!$C$7</f>
        <v>-1.777777777777778E-5</v>
      </c>
      <c r="W31" s="35">
        <f>$F$28/'Fixed data'!$C$7</f>
        <v>-1.777777777777778E-5</v>
      </c>
      <c r="X31" s="35">
        <f>$F$28/'Fixed data'!$C$7</f>
        <v>-1.777777777777778E-5</v>
      </c>
      <c r="Y31" s="35">
        <f>$F$28/'Fixed data'!$C$7</f>
        <v>-1.777777777777778E-5</v>
      </c>
      <c r="Z31" s="35">
        <f>$F$28/'Fixed data'!$C$7</f>
        <v>-1.777777777777778E-5</v>
      </c>
      <c r="AA31" s="35">
        <f>$F$28/'Fixed data'!$C$7</f>
        <v>-1.777777777777778E-5</v>
      </c>
      <c r="AB31" s="35">
        <f>$F$28/'Fixed data'!$C$7</f>
        <v>-1.777777777777778E-5</v>
      </c>
      <c r="AC31" s="35">
        <f>$F$28/'Fixed data'!$C$7</f>
        <v>-1.777777777777778E-5</v>
      </c>
      <c r="AD31" s="35">
        <f>$F$28/'Fixed data'!$C$7</f>
        <v>-1.777777777777778E-5</v>
      </c>
      <c r="AE31" s="35">
        <f>$F$28/'Fixed data'!$C$7</f>
        <v>-1.777777777777778E-5</v>
      </c>
      <c r="AF31" s="35">
        <f>$F$28/'Fixed data'!$C$7</f>
        <v>-1.777777777777778E-5</v>
      </c>
      <c r="AG31" s="35">
        <f>$F$28/'Fixed data'!$C$7</f>
        <v>-1.777777777777778E-5</v>
      </c>
      <c r="AH31" s="35">
        <f>$F$28/'Fixed data'!$C$7</f>
        <v>-1.777777777777778E-5</v>
      </c>
      <c r="AI31" s="35">
        <f>$F$28/'Fixed data'!$C$7</f>
        <v>-1.777777777777778E-5</v>
      </c>
      <c r="AJ31" s="35">
        <f>$F$28/'Fixed data'!$C$7</f>
        <v>-1.777777777777778E-5</v>
      </c>
      <c r="AK31" s="35">
        <f>$F$28/'Fixed data'!$C$7</f>
        <v>-1.777777777777778E-5</v>
      </c>
      <c r="AL31" s="35">
        <f>$F$28/'Fixed data'!$C$7</f>
        <v>-1.777777777777778E-5</v>
      </c>
      <c r="AM31" s="35">
        <f>$F$28/'Fixed data'!$C$7</f>
        <v>-1.777777777777778E-5</v>
      </c>
      <c r="AN31" s="35">
        <f>$F$28/'Fixed data'!$C$7</f>
        <v>-1.777777777777778E-5</v>
      </c>
      <c r="AO31" s="35">
        <f>$F$28/'Fixed data'!$C$7</f>
        <v>-1.777777777777778E-5</v>
      </c>
      <c r="AP31" s="35">
        <f>$F$28/'Fixed data'!$C$7</f>
        <v>-1.777777777777778E-5</v>
      </c>
      <c r="AQ31" s="35">
        <f>$F$28/'Fixed data'!$C$7</f>
        <v>-1.777777777777778E-5</v>
      </c>
      <c r="AR31" s="35">
        <f>$F$28/'Fixed data'!$C$7</f>
        <v>-1.777777777777778E-5</v>
      </c>
      <c r="AS31" s="35">
        <f>$F$28/'Fixed data'!$C$7</f>
        <v>-1.777777777777778E-5</v>
      </c>
      <c r="AT31" s="35">
        <f>$F$28/'Fixed data'!$C$7</f>
        <v>-1.777777777777778E-5</v>
      </c>
      <c r="AU31" s="35">
        <f>$F$28/'Fixed data'!$C$7</f>
        <v>-1.777777777777778E-5</v>
      </c>
      <c r="AV31" s="35">
        <f>$F$28/'Fixed data'!$C$7</f>
        <v>-1.777777777777778E-5</v>
      </c>
      <c r="AW31" s="35">
        <f>$F$28/'Fixed data'!$C$7</f>
        <v>-1.777777777777778E-5</v>
      </c>
      <c r="AX31" s="35">
        <f>$F$28/'Fixed data'!$C$7</f>
        <v>-1.777777777777778E-5</v>
      </c>
      <c r="AY31" s="35">
        <f>$F$28/'Fixed data'!$C$7</f>
        <v>-1.777777777777778E-5</v>
      </c>
      <c r="AZ31" s="35"/>
      <c r="BA31" s="35"/>
      <c r="BB31" s="35"/>
      <c r="BC31" s="35"/>
      <c r="BD31" s="35"/>
    </row>
    <row r="32" spans="1:56" ht="16.5" hidden="1" customHeight="1" outlineLevel="1" x14ac:dyDescent="0.35">
      <c r="A32" s="117"/>
      <c r="B32" s="9" t="s">
        <v>3</v>
      </c>
      <c r="C32" s="11" t="s">
        <v>55</v>
      </c>
      <c r="D32" s="9" t="s">
        <v>40</v>
      </c>
      <c r="F32" s="35"/>
      <c r="G32" s="35"/>
      <c r="H32" s="35">
        <f>$G$28/'Fixed data'!$C$7</f>
        <v>-1.777777777777778E-5</v>
      </c>
      <c r="I32" s="35">
        <f>$G$28/'Fixed data'!$C$7</f>
        <v>-1.777777777777778E-5</v>
      </c>
      <c r="J32" s="35">
        <f>$G$28/'Fixed data'!$C$7</f>
        <v>-1.777777777777778E-5</v>
      </c>
      <c r="K32" s="35">
        <f>$G$28/'Fixed data'!$C$7</f>
        <v>-1.777777777777778E-5</v>
      </c>
      <c r="L32" s="35">
        <f>$G$28/'Fixed data'!$C$7</f>
        <v>-1.777777777777778E-5</v>
      </c>
      <c r="M32" s="35">
        <f>$G$28/'Fixed data'!$C$7</f>
        <v>-1.777777777777778E-5</v>
      </c>
      <c r="N32" s="35">
        <f>$G$28/'Fixed data'!$C$7</f>
        <v>-1.777777777777778E-5</v>
      </c>
      <c r="O32" s="35">
        <f>$G$28/'Fixed data'!$C$7</f>
        <v>-1.777777777777778E-5</v>
      </c>
      <c r="P32" s="35">
        <f>$G$28/'Fixed data'!$C$7</f>
        <v>-1.777777777777778E-5</v>
      </c>
      <c r="Q32" s="35">
        <f>$G$28/'Fixed data'!$C$7</f>
        <v>-1.777777777777778E-5</v>
      </c>
      <c r="R32" s="35">
        <f>$G$28/'Fixed data'!$C$7</f>
        <v>-1.777777777777778E-5</v>
      </c>
      <c r="S32" s="35">
        <f>$G$28/'Fixed data'!$C$7</f>
        <v>-1.777777777777778E-5</v>
      </c>
      <c r="T32" s="35">
        <f>$G$28/'Fixed data'!$C$7</f>
        <v>-1.777777777777778E-5</v>
      </c>
      <c r="U32" s="35">
        <f>$G$28/'Fixed data'!$C$7</f>
        <v>-1.777777777777778E-5</v>
      </c>
      <c r="V32" s="35">
        <f>$G$28/'Fixed data'!$C$7</f>
        <v>-1.777777777777778E-5</v>
      </c>
      <c r="W32" s="35">
        <f>$G$28/'Fixed data'!$C$7</f>
        <v>-1.777777777777778E-5</v>
      </c>
      <c r="X32" s="35">
        <f>$G$28/'Fixed data'!$C$7</f>
        <v>-1.777777777777778E-5</v>
      </c>
      <c r="Y32" s="35">
        <f>$G$28/'Fixed data'!$C$7</f>
        <v>-1.777777777777778E-5</v>
      </c>
      <c r="Z32" s="35">
        <f>$G$28/'Fixed data'!$C$7</f>
        <v>-1.777777777777778E-5</v>
      </c>
      <c r="AA32" s="35">
        <f>$G$28/'Fixed data'!$C$7</f>
        <v>-1.777777777777778E-5</v>
      </c>
      <c r="AB32" s="35">
        <f>$G$28/'Fixed data'!$C$7</f>
        <v>-1.777777777777778E-5</v>
      </c>
      <c r="AC32" s="35">
        <f>$G$28/'Fixed data'!$C$7</f>
        <v>-1.777777777777778E-5</v>
      </c>
      <c r="AD32" s="35">
        <f>$G$28/'Fixed data'!$C$7</f>
        <v>-1.777777777777778E-5</v>
      </c>
      <c r="AE32" s="35">
        <f>$G$28/'Fixed data'!$C$7</f>
        <v>-1.777777777777778E-5</v>
      </c>
      <c r="AF32" s="35">
        <f>$G$28/'Fixed data'!$C$7</f>
        <v>-1.777777777777778E-5</v>
      </c>
      <c r="AG32" s="35">
        <f>$G$28/'Fixed data'!$C$7</f>
        <v>-1.777777777777778E-5</v>
      </c>
      <c r="AH32" s="35">
        <f>$G$28/'Fixed data'!$C$7</f>
        <v>-1.777777777777778E-5</v>
      </c>
      <c r="AI32" s="35">
        <f>$G$28/'Fixed data'!$C$7</f>
        <v>-1.777777777777778E-5</v>
      </c>
      <c r="AJ32" s="35">
        <f>$G$28/'Fixed data'!$C$7</f>
        <v>-1.777777777777778E-5</v>
      </c>
      <c r="AK32" s="35">
        <f>$G$28/'Fixed data'!$C$7</f>
        <v>-1.777777777777778E-5</v>
      </c>
      <c r="AL32" s="35">
        <f>$G$28/'Fixed data'!$C$7</f>
        <v>-1.777777777777778E-5</v>
      </c>
      <c r="AM32" s="35">
        <f>$G$28/'Fixed data'!$C$7</f>
        <v>-1.777777777777778E-5</v>
      </c>
      <c r="AN32" s="35">
        <f>$G$28/'Fixed data'!$C$7</f>
        <v>-1.777777777777778E-5</v>
      </c>
      <c r="AO32" s="35">
        <f>$G$28/'Fixed data'!$C$7</f>
        <v>-1.777777777777778E-5</v>
      </c>
      <c r="AP32" s="35">
        <f>$G$28/'Fixed data'!$C$7</f>
        <v>-1.777777777777778E-5</v>
      </c>
      <c r="AQ32" s="35">
        <f>$G$28/'Fixed data'!$C$7</f>
        <v>-1.777777777777778E-5</v>
      </c>
      <c r="AR32" s="35">
        <f>$G$28/'Fixed data'!$C$7</f>
        <v>-1.777777777777778E-5</v>
      </c>
      <c r="AS32" s="35">
        <f>$G$28/'Fixed data'!$C$7</f>
        <v>-1.777777777777778E-5</v>
      </c>
      <c r="AT32" s="35">
        <f>$G$28/'Fixed data'!$C$7</f>
        <v>-1.777777777777778E-5</v>
      </c>
      <c r="AU32" s="35">
        <f>$G$28/'Fixed data'!$C$7</f>
        <v>-1.777777777777778E-5</v>
      </c>
      <c r="AV32" s="35">
        <f>$G$28/'Fixed data'!$C$7</f>
        <v>-1.777777777777778E-5</v>
      </c>
      <c r="AW32" s="35">
        <f>$G$28/'Fixed data'!$C$7</f>
        <v>-1.777777777777778E-5</v>
      </c>
      <c r="AX32" s="35">
        <f>$G$28/'Fixed data'!$C$7</f>
        <v>-1.777777777777778E-5</v>
      </c>
      <c r="AY32" s="35">
        <f>$G$28/'Fixed data'!$C$7</f>
        <v>-1.777777777777778E-5</v>
      </c>
      <c r="AZ32" s="35">
        <f>$G$28/'Fixed data'!$C$7</f>
        <v>-1.777777777777778E-5</v>
      </c>
      <c r="BA32" s="35"/>
      <c r="BB32" s="35"/>
      <c r="BC32" s="35"/>
      <c r="BD32" s="35"/>
    </row>
    <row r="33" spans="1:57" ht="16.5" hidden="1" customHeight="1" outlineLevel="1" x14ac:dyDescent="0.35">
      <c r="A33" s="117"/>
      <c r="B33" s="9" t="s">
        <v>4</v>
      </c>
      <c r="C33" s="11" t="s">
        <v>56</v>
      </c>
      <c r="D33" s="9" t="s">
        <v>40</v>
      </c>
      <c r="F33" s="35"/>
      <c r="G33" s="35"/>
      <c r="H33" s="35"/>
      <c r="I33" s="35">
        <f>$H$28/'Fixed data'!$C$7</f>
        <v>-1.777777777777778E-5</v>
      </c>
      <c r="J33" s="35">
        <f>$H$28/'Fixed data'!$C$7</f>
        <v>-1.777777777777778E-5</v>
      </c>
      <c r="K33" s="35">
        <f>$H$28/'Fixed data'!$C$7</f>
        <v>-1.777777777777778E-5</v>
      </c>
      <c r="L33" s="35">
        <f>$H$28/'Fixed data'!$C$7</f>
        <v>-1.777777777777778E-5</v>
      </c>
      <c r="M33" s="35">
        <f>$H$28/'Fixed data'!$C$7</f>
        <v>-1.777777777777778E-5</v>
      </c>
      <c r="N33" s="35">
        <f>$H$28/'Fixed data'!$C$7</f>
        <v>-1.777777777777778E-5</v>
      </c>
      <c r="O33" s="35">
        <f>$H$28/'Fixed data'!$C$7</f>
        <v>-1.777777777777778E-5</v>
      </c>
      <c r="P33" s="35">
        <f>$H$28/'Fixed data'!$C$7</f>
        <v>-1.777777777777778E-5</v>
      </c>
      <c r="Q33" s="35">
        <f>$H$28/'Fixed data'!$C$7</f>
        <v>-1.777777777777778E-5</v>
      </c>
      <c r="R33" s="35">
        <f>$H$28/'Fixed data'!$C$7</f>
        <v>-1.777777777777778E-5</v>
      </c>
      <c r="S33" s="35">
        <f>$H$28/'Fixed data'!$C$7</f>
        <v>-1.777777777777778E-5</v>
      </c>
      <c r="T33" s="35">
        <f>$H$28/'Fixed data'!$C$7</f>
        <v>-1.777777777777778E-5</v>
      </c>
      <c r="U33" s="35">
        <f>$H$28/'Fixed data'!$C$7</f>
        <v>-1.777777777777778E-5</v>
      </c>
      <c r="V33" s="35">
        <f>$H$28/'Fixed data'!$C$7</f>
        <v>-1.777777777777778E-5</v>
      </c>
      <c r="W33" s="35">
        <f>$H$28/'Fixed data'!$C$7</f>
        <v>-1.777777777777778E-5</v>
      </c>
      <c r="X33" s="35">
        <f>$H$28/'Fixed data'!$C$7</f>
        <v>-1.777777777777778E-5</v>
      </c>
      <c r="Y33" s="35">
        <f>$H$28/'Fixed data'!$C$7</f>
        <v>-1.777777777777778E-5</v>
      </c>
      <c r="Z33" s="35">
        <f>$H$28/'Fixed data'!$C$7</f>
        <v>-1.777777777777778E-5</v>
      </c>
      <c r="AA33" s="35">
        <f>$H$28/'Fixed data'!$C$7</f>
        <v>-1.777777777777778E-5</v>
      </c>
      <c r="AB33" s="35">
        <f>$H$28/'Fixed data'!$C$7</f>
        <v>-1.777777777777778E-5</v>
      </c>
      <c r="AC33" s="35">
        <f>$H$28/'Fixed data'!$C$7</f>
        <v>-1.777777777777778E-5</v>
      </c>
      <c r="AD33" s="35">
        <f>$H$28/'Fixed data'!$C$7</f>
        <v>-1.777777777777778E-5</v>
      </c>
      <c r="AE33" s="35">
        <f>$H$28/'Fixed data'!$C$7</f>
        <v>-1.777777777777778E-5</v>
      </c>
      <c r="AF33" s="35">
        <f>$H$28/'Fixed data'!$C$7</f>
        <v>-1.777777777777778E-5</v>
      </c>
      <c r="AG33" s="35">
        <f>$H$28/'Fixed data'!$C$7</f>
        <v>-1.777777777777778E-5</v>
      </c>
      <c r="AH33" s="35">
        <f>$H$28/'Fixed data'!$C$7</f>
        <v>-1.777777777777778E-5</v>
      </c>
      <c r="AI33" s="35">
        <f>$H$28/'Fixed data'!$C$7</f>
        <v>-1.777777777777778E-5</v>
      </c>
      <c r="AJ33" s="35">
        <f>$H$28/'Fixed data'!$C$7</f>
        <v>-1.777777777777778E-5</v>
      </c>
      <c r="AK33" s="35">
        <f>$H$28/'Fixed data'!$C$7</f>
        <v>-1.777777777777778E-5</v>
      </c>
      <c r="AL33" s="35">
        <f>$H$28/'Fixed data'!$C$7</f>
        <v>-1.777777777777778E-5</v>
      </c>
      <c r="AM33" s="35">
        <f>$H$28/'Fixed data'!$C$7</f>
        <v>-1.777777777777778E-5</v>
      </c>
      <c r="AN33" s="35">
        <f>$H$28/'Fixed data'!$C$7</f>
        <v>-1.777777777777778E-5</v>
      </c>
      <c r="AO33" s="35">
        <f>$H$28/'Fixed data'!$C$7</f>
        <v>-1.777777777777778E-5</v>
      </c>
      <c r="AP33" s="35">
        <f>$H$28/'Fixed data'!$C$7</f>
        <v>-1.777777777777778E-5</v>
      </c>
      <c r="AQ33" s="35">
        <f>$H$28/'Fixed data'!$C$7</f>
        <v>-1.777777777777778E-5</v>
      </c>
      <c r="AR33" s="35">
        <f>$H$28/'Fixed data'!$C$7</f>
        <v>-1.777777777777778E-5</v>
      </c>
      <c r="AS33" s="35">
        <f>$H$28/'Fixed data'!$C$7</f>
        <v>-1.777777777777778E-5</v>
      </c>
      <c r="AT33" s="35">
        <f>$H$28/'Fixed data'!$C$7</f>
        <v>-1.777777777777778E-5</v>
      </c>
      <c r="AU33" s="35">
        <f>$H$28/'Fixed data'!$C$7</f>
        <v>-1.777777777777778E-5</v>
      </c>
      <c r="AV33" s="35">
        <f>$H$28/'Fixed data'!$C$7</f>
        <v>-1.777777777777778E-5</v>
      </c>
      <c r="AW33" s="35">
        <f>$H$28/'Fixed data'!$C$7</f>
        <v>-1.777777777777778E-5</v>
      </c>
      <c r="AX33" s="35">
        <f>$H$28/'Fixed data'!$C$7</f>
        <v>-1.777777777777778E-5</v>
      </c>
      <c r="AY33" s="35">
        <f>$H$28/'Fixed data'!$C$7</f>
        <v>-1.777777777777778E-5</v>
      </c>
      <c r="AZ33" s="35">
        <f>$H$28/'Fixed data'!$C$7</f>
        <v>-1.777777777777778E-5</v>
      </c>
      <c r="BA33" s="35">
        <f>$H$28/'Fixed data'!$C$7</f>
        <v>-1.777777777777778E-5</v>
      </c>
      <c r="BB33" s="35"/>
      <c r="BC33" s="35"/>
      <c r="BD33" s="35"/>
    </row>
    <row r="34" spans="1:57" ht="16.5" hidden="1" customHeight="1" outlineLevel="1" x14ac:dyDescent="0.35">
      <c r="A34" s="117"/>
      <c r="B34" s="9" t="s">
        <v>5</v>
      </c>
      <c r="C34" s="11" t="s">
        <v>57</v>
      </c>
      <c r="D34" s="9" t="s">
        <v>40</v>
      </c>
      <c r="F34" s="35"/>
      <c r="G34" s="35"/>
      <c r="H34" s="35"/>
      <c r="I34" s="35"/>
      <c r="J34" s="35">
        <f>$I$28/'Fixed data'!$C$7</f>
        <v>-1.777777777777778E-5</v>
      </c>
      <c r="K34" s="35">
        <f>$I$28/'Fixed data'!$C$7</f>
        <v>-1.777777777777778E-5</v>
      </c>
      <c r="L34" s="35">
        <f>$I$28/'Fixed data'!$C$7</f>
        <v>-1.777777777777778E-5</v>
      </c>
      <c r="M34" s="35">
        <f>$I$28/'Fixed data'!$C$7</f>
        <v>-1.777777777777778E-5</v>
      </c>
      <c r="N34" s="35">
        <f>$I$28/'Fixed data'!$C$7</f>
        <v>-1.777777777777778E-5</v>
      </c>
      <c r="O34" s="35">
        <f>$I$28/'Fixed data'!$C$7</f>
        <v>-1.777777777777778E-5</v>
      </c>
      <c r="P34" s="35">
        <f>$I$28/'Fixed data'!$C$7</f>
        <v>-1.777777777777778E-5</v>
      </c>
      <c r="Q34" s="35">
        <f>$I$28/'Fixed data'!$C$7</f>
        <v>-1.777777777777778E-5</v>
      </c>
      <c r="R34" s="35">
        <f>$I$28/'Fixed data'!$C$7</f>
        <v>-1.777777777777778E-5</v>
      </c>
      <c r="S34" s="35">
        <f>$I$28/'Fixed data'!$C$7</f>
        <v>-1.777777777777778E-5</v>
      </c>
      <c r="T34" s="35">
        <f>$I$28/'Fixed data'!$C$7</f>
        <v>-1.777777777777778E-5</v>
      </c>
      <c r="U34" s="35">
        <f>$I$28/'Fixed data'!$C$7</f>
        <v>-1.777777777777778E-5</v>
      </c>
      <c r="V34" s="35">
        <f>$I$28/'Fixed data'!$C$7</f>
        <v>-1.777777777777778E-5</v>
      </c>
      <c r="W34" s="35">
        <f>$I$28/'Fixed data'!$C$7</f>
        <v>-1.777777777777778E-5</v>
      </c>
      <c r="X34" s="35">
        <f>$I$28/'Fixed data'!$C$7</f>
        <v>-1.777777777777778E-5</v>
      </c>
      <c r="Y34" s="35">
        <f>$I$28/'Fixed data'!$C$7</f>
        <v>-1.777777777777778E-5</v>
      </c>
      <c r="Z34" s="35">
        <f>$I$28/'Fixed data'!$C$7</f>
        <v>-1.777777777777778E-5</v>
      </c>
      <c r="AA34" s="35">
        <f>$I$28/'Fixed data'!$C$7</f>
        <v>-1.777777777777778E-5</v>
      </c>
      <c r="AB34" s="35">
        <f>$I$28/'Fixed data'!$C$7</f>
        <v>-1.777777777777778E-5</v>
      </c>
      <c r="AC34" s="35">
        <f>$I$28/'Fixed data'!$C$7</f>
        <v>-1.777777777777778E-5</v>
      </c>
      <c r="AD34" s="35">
        <f>$I$28/'Fixed data'!$C$7</f>
        <v>-1.777777777777778E-5</v>
      </c>
      <c r="AE34" s="35">
        <f>$I$28/'Fixed data'!$C$7</f>
        <v>-1.777777777777778E-5</v>
      </c>
      <c r="AF34" s="35">
        <f>$I$28/'Fixed data'!$C$7</f>
        <v>-1.777777777777778E-5</v>
      </c>
      <c r="AG34" s="35">
        <f>$I$28/'Fixed data'!$C$7</f>
        <v>-1.777777777777778E-5</v>
      </c>
      <c r="AH34" s="35">
        <f>$I$28/'Fixed data'!$C$7</f>
        <v>-1.777777777777778E-5</v>
      </c>
      <c r="AI34" s="35">
        <f>$I$28/'Fixed data'!$C$7</f>
        <v>-1.777777777777778E-5</v>
      </c>
      <c r="AJ34" s="35">
        <f>$I$28/'Fixed data'!$C$7</f>
        <v>-1.777777777777778E-5</v>
      </c>
      <c r="AK34" s="35">
        <f>$I$28/'Fixed data'!$C$7</f>
        <v>-1.777777777777778E-5</v>
      </c>
      <c r="AL34" s="35">
        <f>$I$28/'Fixed data'!$C$7</f>
        <v>-1.777777777777778E-5</v>
      </c>
      <c r="AM34" s="35">
        <f>$I$28/'Fixed data'!$C$7</f>
        <v>-1.777777777777778E-5</v>
      </c>
      <c r="AN34" s="35">
        <f>$I$28/'Fixed data'!$C$7</f>
        <v>-1.777777777777778E-5</v>
      </c>
      <c r="AO34" s="35">
        <f>$I$28/'Fixed data'!$C$7</f>
        <v>-1.777777777777778E-5</v>
      </c>
      <c r="AP34" s="35">
        <f>$I$28/'Fixed data'!$C$7</f>
        <v>-1.777777777777778E-5</v>
      </c>
      <c r="AQ34" s="35">
        <f>$I$28/'Fixed data'!$C$7</f>
        <v>-1.777777777777778E-5</v>
      </c>
      <c r="AR34" s="35">
        <f>$I$28/'Fixed data'!$C$7</f>
        <v>-1.777777777777778E-5</v>
      </c>
      <c r="AS34" s="35">
        <f>$I$28/'Fixed data'!$C$7</f>
        <v>-1.777777777777778E-5</v>
      </c>
      <c r="AT34" s="35">
        <f>$I$28/'Fixed data'!$C$7</f>
        <v>-1.777777777777778E-5</v>
      </c>
      <c r="AU34" s="35">
        <f>$I$28/'Fixed data'!$C$7</f>
        <v>-1.777777777777778E-5</v>
      </c>
      <c r="AV34" s="35">
        <f>$I$28/'Fixed data'!$C$7</f>
        <v>-1.777777777777778E-5</v>
      </c>
      <c r="AW34" s="35">
        <f>$I$28/'Fixed data'!$C$7</f>
        <v>-1.777777777777778E-5</v>
      </c>
      <c r="AX34" s="35">
        <f>$I$28/'Fixed data'!$C$7</f>
        <v>-1.777777777777778E-5</v>
      </c>
      <c r="AY34" s="35">
        <f>$I$28/'Fixed data'!$C$7</f>
        <v>-1.777777777777778E-5</v>
      </c>
      <c r="AZ34" s="35">
        <f>$I$28/'Fixed data'!$C$7</f>
        <v>-1.777777777777778E-5</v>
      </c>
      <c r="BA34" s="35">
        <f>$I$28/'Fixed data'!$C$7</f>
        <v>-1.777777777777778E-5</v>
      </c>
      <c r="BB34" s="35">
        <f>$I$28/'Fixed data'!$C$7</f>
        <v>-1.777777777777778E-5</v>
      </c>
      <c r="BC34" s="35"/>
      <c r="BD34" s="35"/>
    </row>
    <row r="35" spans="1:57" ht="16.5" hidden="1" customHeight="1" outlineLevel="1" x14ac:dyDescent="0.35">
      <c r="A35" s="117"/>
      <c r="B35" s="9" t="s">
        <v>6</v>
      </c>
      <c r="C35" s="11" t="s">
        <v>58</v>
      </c>
      <c r="D35" s="9" t="s">
        <v>40</v>
      </c>
      <c r="F35" s="35"/>
      <c r="G35" s="35"/>
      <c r="H35" s="35"/>
      <c r="I35" s="35"/>
      <c r="J35" s="35"/>
      <c r="K35" s="35">
        <f>$J$28/'Fixed data'!$C$7</f>
        <v>-1.777777777777778E-5</v>
      </c>
      <c r="L35" s="35">
        <f>$J$28/'Fixed data'!$C$7</f>
        <v>-1.777777777777778E-5</v>
      </c>
      <c r="M35" s="35">
        <f>$J$28/'Fixed data'!$C$7</f>
        <v>-1.777777777777778E-5</v>
      </c>
      <c r="N35" s="35">
        <f>$J$28/'Fixed data'!$C$7</f>
        <v>-1.777777777777778E-5</v>
      </c>
      <c r="O35" s="35">
        <f>$J$28/'Fixed data'!$C$7</f>
        <v>-1.777777777777778E-5</v>
      </c>
      <c r="P35" s="35">
        <f>$J$28/'Fixed data'!$C$7</f>
        <v>-1.777777777777778E-5</v>
      </c>
      <c r="Q35" s="35">
        <f>$J$28/'Fixed data'!$C$7</f>
        <v>-1.777777777777778E-5</v>
      </c>
      <c r="R35" s="35">
        <f>$J$28/'Fixed data'!$C$7</f>
        <v>-1.777777777777778E-5</v>
      </c>
      <c r="S35" s="35">
        <f>$J$28/'Fixed data'!$C$7</f>
        <v>-1.777777777777778E-5</v>
      </c>
      <c r="T35" s="35">
        <f>$J$28/'Fixed data'!$C$7</f>
        <v>-1.777777777777778E-5</v>
      </c>
      <c r="U35" s="35">
        <f>$J$28/'Fixed data'!$C$7</f>
        <v>-1.777777777777778E-5</v>
      </c>
      <c r="V35" s="35">
        <f>$J$28/'Fixed data'!$C$7</f>
        <v>-1.777777777777778E-5</v>
      </c>
      <c r="W35" s="35">
        <f>$J$28/'Fixed data'!$C$7</f>
        <v>-1.777777777777778E-5</v>
      </c>
      <c r="X35" s="35">
        <f>$J$28/'Fixed data'!$C$7</f>
        <v>-1.777777777777778E-5</v>
      </c>
      <c r="Y35" s="35">
        <f>$J$28/'Fixed data'!$C$7</f>
        <v>-1.777777777777778E-5</v>
      </c>
      <c r="Z35" s="35">
        <f>$J$28/'Fixed data'!$C$7</f>
        <v>-1.777777777777778E-5</v>
      </c>
      <c r="AA35" s="35">
        <f>$J$28/'Fixed data'!$C$7</f>
        <v>-1.777777777777778E-5</v>
      </c>
      <c r="AB35" s="35">
        <f>$J$28/'Fixed data'!$C$7</f>
        <v>-1.777777777777778E-5</v>
      </c>
      <c r="AC35" s="35">
        <f>$J$28/'Fixed data'!$C$7</f>
        <v>-1.777777777777778E-5</v>
      </c>
      <c r="AD35" s="35">
        <f>$J$28/'Fixed data'!$C$7</f>
        <v>-1.777777777777778E-5</v>
      </c>
      <c r="AE35" s="35">
        <f>$J$28/'Fixed data'!$C$7</f>
        <v>-1.777777777777778E-5</v>
      </c>
      <c r="AF35" s="35">
        <f>$J$28/'Fixed data'!$C$7</f>
        <v>-1.777777777777778E-5</v>
      </c>
      <c r="AG35" s="35">
        <f>$J$28/'Fixed data'!$C$7</f>
        <v>-1.777777777777778E-5</v>
      </c>
      <c r="AH35" s="35">
        <f>$J$28/'Fixed data'!$C$7</f>
        <v>-1.777777777777778E-5</v>
      </c>
      <c r="AI35" s="35">
        <f>$J$28/'Fixed data'!$C$7</f>
        <v>-1.777777777777778E-5</v>
      </c>
      <c r="AJ35" s="35">
        <f>$J$28/'Fixed data'!$C$7</f>
        <v>-1.777777777777778E-5</v>
      </c>
      <c r="AK35" s="35">
        <f>$J$28/'Fixed data'!$C$7</f>
        <v>-1.777777777777778E-5</v>
      </c>
      <c r="AL35" s="35">
        <f>$J$28/'Fixed data'!$C$7</f>
        <v>-1.777777777777778E-5</v>
      </c>
      <c r="AM35" s="35">
        <f>$J$28/'Fixed data'!$C$7</f>
        <v>-1.777777777777778E-5</v>
      </c>
      <c r="AN35" s="35">
        <f>$J$28/'Fixed data'!$C$7</f>
        <v>-1.777777777777778E-5</v>
      </c>
      <c r="AO35" s="35">
        <f>$J$28/'Fixed data'!$C$7</f>
        <v>-1.777777777777778E-5</v>
      </c>
      <c r="AP35" s="35">
        <f>$J$28/'Fixed data'!$C$7</f>
        <v>-1.777777777777778E-5</v>
      </c>
      <c r="AQ35" s="35">
        <f>$J$28/'Fixed data'!$C$7</f>
        <v>-1.777777777777778E-5</v>
      </c>
      <c r="AR35" s="35">
        <f>$J$28/'Fixed data'!$C$7</f>
        <v>-1.777777777777778E-5</v>
      </c>
      <c r="AS35" s="35">
        <f>$J$28/'Fixed data'!$C$7</f>
        <v>-1.777777777777778E-5</v>
      </c>
      <c r="AT35" s="35">
        <f>$J$28/'Fixed data'!$C$7</f>
        <v>-1.777777777777778E-5</v>
      </c>
      <c r="AU35" s="35">
        <f>$J$28/'Fixed data'!$C$7</f>
        <v>-1.777777777777778E-5</v>
      </c>
      <c r="AV35" s="35">
        <f>$J$28/'Fixed data'!$C$7</f>
        <v>-1.777777777777778E-5</v>
      </c>
      <c r="AW35" s="35">
        <f>$J$28/'Fixed data'!$C$7</f>
        <v>-1.777777777777778E-5</v>
      </c>
      <c r="AX35" s="35">
        <f>$J$28/'Fixed data'!$C$7</f>
        <v>-1.777777777777778E-5</v>
      </c>
      <c r="AY35" s="35">
        <f>$J$28/'Fixed data'!$C$7</f>
        <v>-1.777777777777778E-5</v>
      </c>
      <c r="AZ35" s="35">
        <f>$J$28/'Fixed data'!$C$7</f>
        <v>-1.777777777777778E-5</v>
      </c>
      <c r="BA35" s="35">
        <f>$J$28/'Fixed data'!$C$7</f>
        <v>-1.777777777777778E-5</v>
      </c>
      <c r="BB35" s="35">
        <f>$J$28/'Fixed data'!$C$7</f>
        <v>-1.777777777777778E-5</v>
      </c>
      <c r="BC35" s="35">
        <f>$J$28/'Fixed data'!$C$7</f>
        <v>-1.777777777777778E-5</v>
      </c>
      <c r="BD35" s="35"/>
    </row>
    <row r="36" spans="1:57" ht="16.5" hidden="1" customHeight="1" outlineLevel="1" x14ac:dyDescent="0.35">
      <c r="A36" s="117"/>
      <c r="B36" s="9" t="s">
        <v>32</v>
      </c>
      <c r="C36" s="11" t="s">
        <v>59</v>
      </c>
      <c r="D36" s="9" t="s">
        <v>40</v>
      </c>
      <c r="F36" s="35"/>
      <c r="G36" s="35"/>
      <c r="H36" s="35"/>
      <c r="I36" s="35"/>
      <c r="J36" s="35"/>
      <c r="K36" s="35"/>
      <c r="L36" s="35">
        <f>$K$28/'Fixed data'!$C$7</f>
        <v>-1.777777777777778E-5</v>
      </c>
      <c r="M36" s="35">
        <f>$K$28/'Fixed data'!$C$7</f>
        <v>-1.777777777777778E-5</v>
      </c>
      <c r="N36" s="35">
        <f>$K$28/'Fixed data'!$C$7</f>
        <v>-1.777777777777778E-5</v>
      </c>
      <c r="O36" s="35">
        <f>$K$28/'Fixed data'!$C$7</f>
        <v>-1.777777777777778E-5</v>
      </c>
      <c r="P36" s="35">
        <f>$K$28/'Fixed data'!$C$7</f>
        <v>-1.777777777777778E-5</v>
      </c>
      <c r="Q36" s="35">
        <f>$K$28/'Fixed data'!$C$7</f>
        <v>-1.777777777777778E-5</v>
      </c>
      <c r="R36" s="35">
        <f>$K$28/'Fixed data'!$C$7</f>
        <v>-1.777777777777778E-5</v>
      </c>
      <c r="S36" s="35">
        <f>$K$28/'Fixed data'!$C$7</f>
        <v>-1.777777777777778E-5</v>
      </c>
      <c r="T36" s="35">
        <f>$K$28/'Fixed data'!$C$7</f>
        <v>-1.777777777777778E-5</v>
      </c>
      <c r="U36" s="35">
        <f>$K$28/'Fixed data'!$C$7</f>
        <v>-1.777777777777778E-5</v>
      </c>
      <c r="V36" s="35">
        <f>$K$28/'Fixed data'!$C$7</f>
        <v>-1.777777777777778E-5</v>
      </c>
      <c r="W36" s="35">
        <f>$K$28/'Fixed data'!$C$7</f>
        <v>-1.777777777777778E-5</v>
      </c>
      <c r="X36" s="35">
        <f>$K$28/'Fixed data'!$C$7</f>
        <v>-1.777777777777778E-5</v>
      </c>
      <c r="Y36" s="35">
        <f>$K$28/'Fixed data'!$C$7</f>
        <v>-1.777777777777778E-5</v>
      </c>
      <c r="Z36" s="35">
        <f>$K$28/'Fixed data'!$C$7</f>
        <v>-1.777777777777778E-5</v>
      </c>
      <c r="AA36" s="35">
        <f>$K$28/'Fixed data'!$C$7</f>
        <v>-1.777777777777778E-5</v>
      </c>
      <c r="AB36" s="35">
        <f>$K$28/'Fixed data'!$C$7</f>
        <v>-1.777777777777778E-5</v>
      </c>
      <c r="AC36" s="35">
        <f>$K$28/'Fixed data'!$C$7</f>
        <v>-1.777777777777778E-5</v>
      </c>
      <c r="AD36" s="35">
        <f>$K$28/'Fixed data'!$C$7</f>
        <v>-1.777777777777778E-5</v>
      </c>
      <c r="AE36" s="35">
        <f>$K$28/'Fixed data'!$C$7</f>
        <v>-1.777777777777778E-5</v>
      </c>
      <c r="AF36" s="35">
        <f>$K$28/'Fixed data'!$C$7</f>
        <v>-1.777777777777778E-5</v>
      </c>
      <c r="AG36" s="35">
        <f>$K$28/'Fixed data'!$C$7</f>
        <v>-1.777777777777778E-5</v>
      </c>
      <c r="AH36" s="35">
        <f>$K$28/'Fixed data'!$C$7</f>
        <v>-1.777777777777778E-5</v>
      </c>
      <c r="AI36" s="35">
        <f>$K$28/'Fixed data'!$C$7</f>
        <v>-1.777777777777778E-5</v>
      </c>
      <c r="AJ36" s="35">
        <f>$K$28/'Fixed data'!$C$7</f>
        <v>-1.777777777777778E-5</v>
      </c>
      <c r="AK36" s="35">
        <f>$K$28/'Fixed data'!$C$7</f>
        <v>-1.777777777777778E-5</v>
      </c>
      <c r="AL36" s="35">
        <f>$K$28/'Fixed data'!$C$7</f>
        <v>-1.777777777777778E-5</v>
      </c>
      <c r="AM36" s="35">
        <f>$K$28/'Fixed data'!$C$7</f>
        <v>-1.777777777777778E-5</v>
      </c>
      <c r="AN36" s="35">
        <f>$K$28/'Fixed data'!$C$7</f>
        <v>-1.777777777777778E-5</v>
      </c>
      <c r="AO36" s="35">
        <f>$K$28/'Fixed data'!$C$7</f>
        <v>-1.777777777777778E-5</v>
      </c>
      <c r="AP36" s="35">
        <f>$K$28/'Fixed data'!$C$7</f>
        <v>-1.777777777777778E-5</v>
      </c>
      <c r="AQ36" s="35">
        <f>$K$28/'Fixed data'!$C$7</f>
        <v>-1.777777777777778E-5</v>
      </c>
      <c r="AR36" s="35">
        <f>$K$28/'Fixed data'!$C$7</f>
        <v>-1.777777777777778E-5</v>
      </c>
      <c r="AS36" s="35">
        <f>$K$28/'Fixed data'!$C$7</f>
        <v>-1.777777777777778E-5</v>
      </c>
      <c r="AT36" s="35">
        <f>$K$28/'Fixed data'!$C$7</f>
        <v>-1.777777777777778E-5</v>
      </c>
      <c r="AU36" s="35">
        <f>$K$28/'Fixed data'!$C$7</f>
        <v>-1.777777777777778E-5</v>
      </c>
      <c r="AV36" s="35">
        <f>$K$28/'Fixed data'!$C$7</f>
        <v>-1.777777777777778E-5</v>
      </c>
      <c r="AW36" s="35">
        <f>$K$28/'Fixed data'!$C$7</f>
        <v>-1.777777777777778E-5</v>
      </c>
      <c r="AX36" s="35">
        <f>$K$28/'Fixed data'!$C$7</f>
        <v>-1.777777777777778E-5</v>
      </c>
      <c r="AY36" s="35">
        <f>$K$28/'Fixed data'!$C$7</f>
        <v>-1.777777777777778E-5</v>
      </c>
      <c r="AZ36" s="35">
        <f>$K$28/'Fixed data'!$C$7</f>
        <v>-1.777777777777778E-5</v>
      </c>
      <c r="BA36" s="35">
        <f>$K$28/'Fixed data'!$C$7</f>
        <v>-1.777777777777778E-5</v>
      </c>
      <c r="BB36" s="35">
        <f>$K$28/'Fixed data'!$C$7</f>
        <v>-1.777777777777778E-5</v>
      </c>
      <c r="BC36" s="35">
        <f>$K$28/'Fixed data'!$C$7</f>
        <v>-1.777777777777778E-5</v>
      </c>
      <c r="BD36" s="35">
        <f>$K$28/'Fixed data'!$C$7</f>
        <v>-1.777777777777778E-5</v>
      </c>
    </row>
    <row r="37" spans="1:57" ht="16.5" hidden="1" customHeight="1" outlineLevel="1" x14ac:dyDescent="0.35">
      <c r="A37" s="117"/>
      <c r="B37" s="9" t="s">
        <v>33</v>
      </c>
      <c r="C37" s="11" t="s">
        <v>60</v>
      </c>
      <c r="D37" s="9" t="s">
        <v>40</v>
      </c>
      <c r="F37" s="35"/>
      <c r="G37" s="35"/>
      <c r="H37" s="35"/>
      <c r="I37" s="35"/>
      <c r="J37" s="35"/>
      <c r="K37" s="35"/>
      <c r="L37" s="35"/>
      <c r="M37" s="35">
        <f>$L$28/'Fixed data'!$C$7</f>
        <v>-1.777777777777778E-5</v>
      </c>
      <c r="N37" s="35">
        <f>$L$28/'Fixed data'!$C$7</f>
        <v>-1.777777777777778E-5</v>
      </c>
      <c r="O37" s="35">
        <f>$L$28/'Fixed data'!$C$7</f>
        <v>-1.777777777777778E-5</v>
      </c>
      <c r="P37" s="35">
        <f>$L$28/'Fixed data'!$C$7</f>
        <v>-1.777777777777778E-5</v>
      </c>
      <c r="Q37" s="35">
        <f>$L$28/'Fixed data'!$C$7</f>
        <v>-1.777777777777778E-5</v>
      </c>
      <c r="R37" s="35">
        <f>$L$28/'Fixed data'!$C$7</f>
        <v>-1.777777777777778E-5</v>
      </c>
      <c r="S37" s="35">
        <f>$L$28/'Fixed data'!$C$7</f>
        <v>-1.777777777777778E-5</v>
      </c>
      <c r="T37" s="35">
        <f>$L$28/'Fixed data'!$C$7</f>
        <v>-1.777777777777778E-5</v>
      </c>
      <c r="U37" s="35">
        <f>$L$28/'Fixed data'!$C$7</f>
        <v>-1.777777777777778E-5</v>
      </c>
      <c r="V37" s="35">
        <f>$L$28/'Fixed data'!$C$7</f>
        <v>-1.777777777777778E-5</v>
      </c>
      <c r="W37" s="35">
        <f>$L$28/'Fixed data'!$C$7</f>
        <v>-1.777777777777778E-5</v>
      </c>
      <c r="X37" s="35">
        <f>$L$28/'Fixed data'!$C$7</f>
        <v>-1.777777777777778E-5</v>
      </c>
      <c r="Y37" s="35">
        <f>$L$28/'Fixed data'!$C$7</f>
        <v>-1.777777777777778E-5</v>
      </c>
      <c r="Z37" s="35">
        <f>$L$28/'Fixed data'!$C$7</f>
        <v>-1.777777777777778E-5</v>
      </c>
      <c r="AA37" s="35">
        <f>$L$28/'Fixed data'!$C$7</f>
        <v>-1.777777777777778E-5</v>
      </c>
      <c r="AB37" s="35">
        <f>$L$28/'Fixed data'!$C$7</f>
        <v>-1.777777777777778E-5</v>
      </c>
      <c r="AC37" s="35">
        <f>$L$28/'Fixed data'!$C$7</f>
        <v>-1.777777777777778E-5</v>
      </c>
      <c r="AD37" s="35">
        <f>$L$28/'Fixed data'!$C$7</f>
        <v>-1.777777777777778E-5</v>
      </c>
      <c r="AE37" s="35">
        <f>$L$28/'Fixed data'!$C$7</f>
        <v>-1.777777777777778E-5</v>
      </c>
      <c r="AF37" s="35">
        <f>$L$28/'Fixed data'!$C$7</f>
        <v>-1.777777777777778E-5</v>
      </c>
      <c r="AG37" s="35">
        <f>$L$28/'Fixed data'!$C$7</f>
        <v>-1.777777777777778E-5</v>
      </c>
      <c r="AH37" s="35">
        <f>$L$28/'Fixed data'!$C$7</f>
        <v>-1.777777777777778E-5</v>
      </c>
      <c r="AI37" s="35">
        <f>$L$28/'Fixed data'!$C$7</f>
        <v>-1.777777777777778E-5</v>
      </c>
      <c r="AJ37" s="35">
        <f>$L$28/'Fixed data'!$C$7</f>
        <v>-1.777777777777778E-5</v>
      </c>
      <c r="AK37" s="35">
        <f>$L$28/'Fixed data'!$C$7</f>
        <v>-1.777777777777778E-5</v>
      </c>
      <c r="AL37" s="35">
        <f>$L$28/'Fixed data'!$C$7</f>
        <v>-1.777777777777778E-5</v>
      </c>
      <c r="AM37" s="35">
        <f>$L$28/'Fixed data'!$C$7</f>
        <v>-1.777777777777778E-5</v>
      </c>
      <c r="AN37" s="35">
        <f>$L$28/'Fixed data'!$C$7</f>
        <v>-1.777777777777778E-5</v>
      </c>
      <c r="AO37" s="35">
        <f>$L$28/'Fixed data'!$C$7</f>
        <v>-1.777777777777778E-5</v>
      </c>
      <c r="AP37" s="35">
        <f>$L$28/'Fixed data'!$C$7</f>
        <v>-1.777777777777778E-5</v>
      </c>
      <c r="AQ37" s="35">
        <f>$L$28/'Fixed data'!$C$7</f>
        <v>-1.777777777777778E-5</v>
      </c>
      <c r="AR37" s="35">
        <f>$L$28/'Fixed data'!$C$7</f>
        <v>-1.777777777777778E-5</v>
      </c>
      <c r="AS37" s="35">
        <f>$L$28/'Fixed data'!$C$7</f>
        <v>-1.777777777777778E-5</v>
      </c>
      <c r="AT37" s="35">
        <f>$L$28/'Fixed data'!$C$7</f>
        <v>-1.777777777777778E-5</v>
      </c>
      <c r="AU37" s="35">
        <f>$L$28/'Fixed data'!$C$7</f>
        <v>-1.777777777777778E-5</v>
      </c>
      <c r="AV37" s="35">
        <f>$L$28/'Fixed data'!$C$7</f>
        <v>-1.777777777777778E-5</v>
      </c>
      <c r="AW37" s="35">
        <f>$L$28/'Fixed data'!$C$7</f>
        <v>-1.777777777777778E-5</v>
      </c>
      <c r="AX37" s="35">
        <f>$L$28/'Fixed data'!$C$7</f>
        <v>-1.777777777777778E-5</v>
      </c>
      <c r="AY37" s="35">
        <f>$L$28/'Fixed data'!$C$7</f>
        <v>-1.777777777777778E-5</v>
      </c>
      <c r="AZ37" s="35">
        <f>$L$28/'Fixed data'!$C$7</f>
        <v>-1.777777777777778E-5</v>
      </c>
      <c r="BA37" s="35">
        <f>$L$28/'Fixed data'!$C$7</f>
        <v>-1.777777777777778E-5</v>
      </c>
      <c r="BB37" s="35">
        <f>$L$28/'Fixed data'!$C$7</f>
        <v>-1.777777777777778E-5</v>
      </c>
      <c r="BC37" s="35">
        <f>$L$28/'Fixed data'!$C$7</f>
        <v>-1.777777777777778E-5</v>
      </c>
      <c r="BD37" s="35">
        <f>$L$28/'Fixed data'!$C$7</f>
        <v>-1.777777777777778E-5</v>
      </c>
    </row>
    <row r="38" spans="1:57" ht="16.5" hidden="1" customHeight="1" outlineLevel="1" x14ac:dyDescent="0.35">
      <c r="A38" s="117"/>
      <c r="B38" s="9" t="s">
        <v>110</v>
      </c>
      <c r="C38" s="11" t="s">
        <v>132</v>
      </c>
      <c r="D38" s="9" t="s">
        <v>40</v>
      </c>
      <c r="F38" s="35"/>
      <c r="G38" s="35"/>
      <c r="H38" s="35"/>
      <c r="I38" s="35"/>
      <c r="J38" s="35"/>
      <c r="K38" s="35"/>
      <c r="L38" s="35"/>
      <c r="M38" s="35"/>
      <c r="N38" s="35">
        <f>$M$28/'Fixed data'!$C$7</f>
        <v>-1.777777777777778E-5</v>
      </c>
      <c r="O38" s="35">
        <f>$M$28/'Fixed data'!$C$7</f>
        <v>-1.777777777777778E-5</v>
      </c>
      <c r="P38" s="35">
        <f>$M$28/'Fixed data'!$C$7</f>
        <v>-1.777777777777778E-5</v>
      </c>
      <c r="Q38" s="35">
        <f>$M$28/'Fixed data'!$C$7</f>
        <v>-1.777777777777778E-5</v>
      </c>
      <c r="R38" s="35">
        <f>$M$28/'Fixed data'!$C$7</f>
        <v>-1.777777777777778E-5</v>
      </c>
      <c r="S38" s="35">
        <f>$M$28/'Fixed data'!$C$7</f>
        <v>-1.777777777777778E-5</v>
      </c>
      <c r="T38" s="35">
        <f>$M$28/'Fixed data'!$C$7</f>
        <v>-1.777777777777778E-5</v>
      </c>
      <c r="U38" s="35">
        <f>$M$28/'Fixed data'!$C$7</f>
        <v>-1.777777777777778E-5</v>
      </c>
      <c r="V38" s="35">
        <f>$M$28/'Fixed data'!$C$7</f>
        <v>-1.777777777777778E-5</v>
      </c>
      <c r="W38" s="35">
        <f>$M$28/'Fixed data'!$C$7</f>
        <v>-1.777777777777778E-5</v>
      </c>
      <c r="X38" s="35">
        <f>$M$28/'Fixed data'!$C$7</f>
        <v>-1.777777777777778E-5</v>
      </c>
      <c r="Y38" s="35">
        <f>$M$28/'Fixed data'!$C$7</f>
        <v>-1.777777777777778E-5</v>
      </c>
      <c r="Z38" s="35">
        <f>$M$28/'Fixed data'!$C$7</f>
        <v>-1.777777777777778E-5</v>
      </c>
      <c r="AA38" s="35">
        <f>$M$28/'Fixed data'!$C$7</f>
        <v>-1.777777777777778E-5</v>
      </c>
      <c r="AB38" s="35">
        <f>$M$28/'Fixed data'!$C$7</f>
        <v>-1.777777777777778E-5</v>
      </c>
      <c r="AC38" s="35">
        <f>$M$28/'Fixed data'!$C$7</f>
        <v>-1.777777777777778E-5</v>
      </c>
      <c r="AD38" s="35">
        <f>$M$28/'Fixed data'!$C$7</f>
        <v>-1.777777777777778E-5</v>
      </c>
      <c r="AE38" s="35">
        <f>$M$28/'Fixed data'!$C$7</f>
        <v>-1.777777777777778E-5</v>
      </c>
      <c r="AF38" s="35">
        <f>$M$28/'Fixed data'!$C$7</f>
        <v>-1.777777777777778E-5</v>
      </c>
      <c r="AG38" s="35">
        <f>$M$28/'Fixed data'!$C$7</f>
        <v>-1.777777777777778E-5</v>
      </c>
      <c r="AH38" s="35">
        <f>$M$28/'Fixed data'!$C$7</f>
        <v>-1.777777777777778E-5</v>
      </c>
      <c r="AI38" s="35">
        <f>$M$28/'Fixed data'!$C$7</f>
        <v>-1.777777777777778E-5</v>
      </c>
      <c r="AJ38" s="35">
        <f>$M$28/'Fixed data'!$C$7</f>
        <v>-1.777777777777778E-5</v>
      </c>
      <c r="AK38" s="35">
        <f>$M$28/'Fixed data'!$C$7</f>
        <v>-1.777777777777778E-5</v>
      </c>
      <c r="AL38" s="35">
        <f>$M$28/'Fixed data'!$C$7</f>
        <v>-1.777777777777778E-5</v>
      </c>
      <c r="AM38" s="35">
        <f>$M$28/'Fixed data'!$C$7</f>
        <v>-1.777777777777778E-5</v>
      </c>
      <c r="AN38" s="35">
        <f>$M$28/'Fixed data'!$C$7</f>
        <v>-1.777777777777778E-5</v>
      </c>
      <c r="AO38" s="35">
        <f>$M$28/'Fixed data'!$C$7</f>
        <v>-1.777777777777778E-5</v>
      </c>
      <c r="AP38" s="35">
        <f>$M$28/'Fixed data'!$C$7</f>
        <v>-1.777777777777778E-5</v>
      </c>
      <c r="AQ38" s="35">
        <f>$M$28/'Fixed data'!$C$7</f>
        <v>-1.777777777777778E-5</v>
      </c>
      <c r="AR38" s="35">
        <f>$M$28/'Fixed data'!$C$7</f>
        <v>-1.777777777777778E-5</v>
      </c>
      <c r="AS38" s="35">
        <f>$M$28/'Fixed data'!$C$7</f>
        <v>-1.777777777777778E-5</v>
      </c>
      <c r="AT38" s="35">
        <f>$M$28/'Fixed data'!$C$7</f>
        <v>-1.777777777777778E-5</v>
      </c>
      <c r="AU38" s="35">
        <f>$M$28/'Fixed data'!$C$7</f>
        <v>-1.777777777777778E-5</v>
      </c>
      <c r="AV38" s="35">
        <f>$M$28/'Fixed data'!$C$7</f>
        <v>-1.777777777777778E-5</v>
      </c>
      <c r="AW38" s="35">
        <f>$M$28/'Fixed data'!$C$7</f>
        <v>-1.777777777777778E-5</v>
      </c>
      <c r="AX38" s="35">
        <f>$M$28/'Fixed data'!$C$7</f>
        <v>-1.777777777777778E-5</v>
      </c>
      <c r="AY38" s="35">
        <f>$M$28/'Fixed data'!$C$7</f>
        <v>-1.777777777777778E-5</v>
      </c>
      <c r="AZ38" s="35">
        <f>$M$28/'Fixed data'!$C$7</f>
        <v>-1.777777777777778E-5</v>
      </c>
      <c r="BA38" s="35">
        <f>$M$28/'Fixed data'!$C$7</f>
        <v>-1.777777777777778E-5</v>
      </c>
      <c r="BB38" s="35">
        <f>$M$28/'Fixed data'!$C$7</f>
        <v>-1.777777777777778E-5</v>
      </c>
      <c r="BC38" s="35">
        <f>$M$28/'Fixed data'!$C$7</f>
        <v>-1.777777777777778E-5</v>
      </c>
      <c r="BD38" s="35">
        <f>$M$28/'Fixed data'!$C$7</f>
        <v>-1.777777777777778E-5</v>
      </c>
      <c r="BE38" s="35"/>
    </row>
    <row r="39" spans="1:57" ht="16.5" hidden="1" customHeight="1" outlineLevel="1" x14ac:dyDescent="0.35">
      <c r="A39" s="117"/>
      <c r="B39" s="9" t="s">
        <v>111</v>
      </c>
      <c r="C39" s="11" t="s">
        <v>133</v>
      </c>
      <c r="D39" s="9" t="s">
        <v>40</v>
      </c>
      <c r="F39" s="35"/>
      <c r="G39" s="35"/>
      <c r="H39" s="35"/>
      <c r="I39" s="35"/>
      <c r="J39" s="35"/>
      <c r="K39" s="35"/>
      <c r="L39" s="35"/>
      <c r="M39" s="35"/>
      <c r="N39" s="35"/>
      <c r="O39" s="35">
        <f>$N$28/'Fixed data'!$C$7</f>
        <v>-1.777777777777778E-5</v>
      </c>
      <c r="P39" s="35">
        <f>$N$28/'Fixed data'!$C$7</f>
        <v>-1.777777777777778E-5</v>
      </c>
      <c r="Q39" s="35">
        <f>$N$28/'Fixed data'!$C$7</f>
        <v>-1.777777777777778E-5</v>
      </c>
      <c r="R39" s="35">
        <f>$N$28/'Fixed data'!$C$7</f>
        <v>-1.777777777777778E-5</v>
      </c>
      <c r="S39" s="35">
        <f>$N$28/'Fixed data'!$C$7</f>
        <v>-1.777777777777778E-5</v>
      </c>
      <c r="T39" s="35">
        <f>$N$28/'Fixed data'!$C$7</f>
        <v>-1.777777777777778E-5</v>
      </c>
      <c r="U39" s="35">
        <f>$N$28/'Fixed data'!$C$7</f>
        <v>-1.777777777777778E-5</v>
      </c>
      <c r="V39" s="35">
        <f>$N$28/'Fixed data'!$C$7</f>
        <v>-1.777777777777778E-5</v>
      </c>
      <c r="W39" s="35">
        <f>$N$28/'Fixed data'!$C$7</f>
        <v>-1.777777777777778E-5</v>
      </c>
      <c r="X39" s="35">
        <f>$N$28/'Fixed data'!$C$7</f>
        <v>-1.777777777777778E-5</v>
      </c>
      <c r="Y39" s="35">
        <f>$N$28/'Fixed data'!$C$7</f>
        <v>-1.777777777777778E-5</v>
      </c>
      <c r="Z39" s="35">
        <f>$N$28/'Fixed data'!$C$7</f>
        <v>-1.777777777777778E-5</v>
      </c>
      <c r="AA39" s="35">
        <f>$N$28/'Fixed data'!$C$7</f>
        <v>-1.777777777777778E-5</v>
      </c>
      <c r="AB39" s="35">
        <f>$N$28/'Fixed data'!$C$7</f>
        <v>-1.777777777777778E-5</v>
      </c>
      <c r="AC39" s="35">
        <f>$N$28/'Fixed data'!$C$7</f>
        <v>-1.777777777777778E-5</v>
      </c>
      <c r="AD39" s="35">
        <f>$N$28/'Fixed data'!$C$7</f>
        <v>-1.777777777777778E-5</v>
      </c>
      <c r="AE39" s="35">
        <f>$N$28/'Fixed data'!$C$7</f>
        <v>-1.777777777777778E-5</v>
      </c>
      <c r="AF39" s="35">
        <f>$N$28/'Fixed data'!$C$7</f>
        <v>-1.777777777777778E-5</v>
      </c>
      <c r="AG39" s="35">
        <f>$N$28/'Fixed data'!$C$7</f>
        <v>-1.777777777777778E-5</v>
      </c>
      <c r="AH39" s="35">
        <f>$N$28/'Fixed data'!$C$7</f>
        <v>-1.777777777777778E-5</v>
      </c>
      <c r="AI39" s="35">
        <f>$N$28/'Fixed data'!$C$7</f>
        <v>-1.777777777777778E-5</v>
      </c>
      <c r="AJ39" s="35">
        <f>$N$28/'Fixed data'!$C$7</f>
        <v>-1.777777777777778E-5</v>
      </c>
      <c r="AK39" s="35">
        <f>$N$28/'Fixed data'!$C$7</f>
        <v>-1.777777777777778E-5</v>
      </c>
      <c r="AL39" s="35">
        <f>$N$28/'Fixed data'!$C$7</f>
        <v>-1.777777777777778E-5</v>
      </c>
      <c r="AM39" s="35">
        <f>$N$28/'Fixed data'!$C$7</f>
        <v>-1.777777777777778E-5</v>
      </c>
      <c r="AN39" s="35">
        <f>$N$28/'Fixed data'!$C$7</f>
        <v>-1.777777777777778E-5</v>
      </c>
      <c r="AO39" s="35">
        <f>$N$28/'Fixed data'!$C$7</f>
        <v>-1.777777777777778E-5</v>
      </c>
      <c r="AP39" s="35">
        <f>$N$28/'Fixed data'!$C$7</f>
        <v>-1.777777777777778E-5</v>
      </c>
      <c r="AQ39" s="35">
        <f>$N$28/'Fixed data'!$C$7</f>
        <v>-1.777777777777778E-5</v>
      </c>
      <c r="AR39" s="35">
        <f>$N$28/'Fixed data'!$C$7</f>
        <v>-1.777777777777778E-5</v>
      </c>
      <c r="AS39" s="35">
        <f>$N$28/'Fixed data'!$C$7</f>
        <v>-1.777777777777778E-5</v>
      </c>
      <c r="AT39" s="35">
        <f>$N$28/'Fixed data'!$C$7</f>
        <v>-1.777777777777778E-5</v>
      </c>
      <c r="AU39" s="35">
        <f>$N$28/'Fixed data'!$C$7</f>
        <v>-1.777777777777778E-5</v>
      </c>
      <c r="AV39" s="35">
        <f>$N$28/'Fixed data'!$C$7</f>
        <v>-1.777777777777778E-5</v>
      </c>
      <c r="AW39" s="35">
        <f>$N$28/'Fixed data'!$C$7</f>
        <v>-1.777777777777778E-5</v>
      </c>
      <c r="AX39" s="35">
        <f>$N$28/'Fixed data'!$C$7</f>
        <v>-1.777777777777778E-5</v>
      </c>
      <c r="AY39" s="35">
        <f>$N$28/'Fixed data'!$C$7</f>
        <v>-1.777777777777778E-5</v>
      </c>
      <c r="AZ39" s="35">
        <f>$N$28/'Fixed data'!$C$7</f>
        <v>-1.777777777777778E-5</v>
      </c>
      <c r="BA39" s="35">
        <f>$N$28/'Fixed data'!$C$7</f>
        <v>-1.777777777777778E-5</v>
      </c>
      <c r="BB39" s="35">
        <f>$N$28/'Fixed data'!$C$7</f>
        <v>-1.777777777777778E-5</v>
      </c>
      <c r="BC39" s="35">
        <f>$N$28/'Fixed data'!$C$7</f>
        <v>-1.777777777777778E-5</v>
      </c>
      <c r="BD39" s="35">
        <f>$N$28/'Fixed data'!$C$7</f>
        <v>-1.777777777777778E-5</v>
      </c>
    </row>
    <row r="40" spans="1:57" ht="16.5" hidden="1" customHeight="1" outlineLevel="1" x14ac:dyDescent="0.35">
      <c r="A40" s="117"/>
      <c r="B40" s="9" t="s">
        <v>112</v>
      </c>
      <c r="C40" s="11" t="s">
        <v>134</v>
      </c>
      <c r="D40" s="9" t="s">
        <v>40</v>
      </c>
      <c r="F40" s="35"/>
      <c r="G40" s="35"/>
      <c r="H40" s="35"/>
      <c r="I40" s="35"/>
      <c r="J40" s="35"/>
      <c r="K40" s="35"/>
      <c r="L40" s="35"/>
      <c r="M40" s="35"/>
      <c r="N40" s="35"/>
      <c r="O40" s="35"/>
      <c r="P40" s="35">
        <f>$O$28/'Fixed data'!$C$7</f>
        <v>-1.777777777777778E-5</v>
      </c>
      <c r="Q40" s="35">
        <f>$O$28/'Fixed data'!$C$7</f>
        <v>-1.777777777777778E-5</v>
      </c>
      <c r="R40" s="35">
        <f>$O$28/'Fixed data'!$C$7</f>
        <v>-1.777777777777778E-5</v>
      </c>
      <c r="S40" s="35">
        <f>$O$28/'Fixed data'!$C$7</f>
        <v>-1.777777777777778E-5</v>
      </c>
      <c r="T40" s="35">
        <f>$O$28/'Fixed data'!$C$7</f>
        <v>-1.777777777777778E-5</v>
      </c>
      <c r="U40" s="35">
        <f>$O$28/'Fixed data'!$C$7</f>
        <v>-1.777777777777778E-5</v>
      </c>
      <c r="V40" s="35">
        <f>$O$28/'Fixed data'!$C$7</f>
        <v>-1.777777777777778E-5</v>
      </c>
      <c r="W40" s="35">
        <f>$O$28/'Fixed data'!$C$7</f>
        <v>-1.777777777777778E-5</v>
      </c>
      <c r="X40" s="35">
        <f>$O$28/'Fixed data'!$C$7</f>
        <v>-1.777777777777778E-5</v>
      </c>
      <c r="Y40" s="35">
        <f>$O$28/'Fixed data'!$C$7</f>
        <v>-1.777777777777778E-5</v>
      </c>
      <c r="Z40" s="35">
        <f>$O$28/'Fixed data'!$C$7</f>
        <v>-1.777777777777778E-5</v>
      </c>
      <c r="AA40" s="35">
        <f>$O$28/'Fixed data'!$C$7</f>
        <v>-1.777777777777778E-5</v>
      </c>
      <c r="AB40" s="35">
        <f>$O$28/'Fixed data'!$C$7</f>
        <v>-1.777777777777778E-5</v>
      </c>
      <c r="AC40" s="35">
        <f>$O$28/'Fixed data'!$C$7</f>
        <v>-1.777777777777778E-5</v>
      </c>
      <c r="AD40" s="35">
        <f>$O$28/'Fixed data'!$C$7</f>
        <v>-1.777777777777778E-5</v>
      </c>
      <c r="AE40" s="35">
        <f>$O$28/'Fixed data'!$C$7</f>
        <v>-1.777777777777778E-5</v>
      </c>
      <c r="AF40" s="35">
        <f>$O$28/'Fixed data'!$C$7</f>
        <v>-1.777777777777778E-5</v>
      </c>
      <c r="AG40" s="35">
        <f>$O$28/'Fixed data'!$C$7</f>
        <v>-1.777777777777778E-5</v>
      </c>
      <c r="AH40" s="35">
        <f>$O$28/'Fixed data'!$C$7</f>
        <v>-1.777777777777778E-5</v>
      </c>
      <c r="AI40" s="35">
        <f>$O$28/'Fixed data'!$C$7</f>
        <v>-1.777777777777778E-5</v>
      </c>
      <c r="AJ40" s="35">
        <f>$O$28/'Fixed data'!$C$7</f>
        <v>-1.777777777777778E-5</v>
      </c>
      <c r="AK40" s="35">
        <f>$O$28/'Fixed data'!$C$7</f>
        <v>-1.777777777777778E-5</v>
      </c>
      <c r="AL40" s="35">
        <f>$O$28/'Fixed data'!$C$7</f>
        <v>-1.777777777777778E-5</v>
      </c>
      <c r="AM40" s="35">
        <f>$O$28/'Fixed data'!$C$7</f>
        <v>-1.777777777777778E-5</v>
      </c>
      <c r="AN40" s="35">
        <f>$O$28/'Fixed data'!$C$7</f>
        <v>-1.777777777777778E-5</v>
      </c>
      <c r="AO40" s="35">
        <f>$O$28/'Fixed data'!$C$7</f>
        <v>-1.777777777777778E-5</v>
      </c>
      <c r="AP40" s="35">
        <f>$O$28/'Fixed data'!$C$7</f>
        <v>-1.777777777777778E-5</v>
      </c>
      <c r="AQ40" s="35">
        <f>$O$28/'Fixed data'!$C$7</f>
        <v>-1.777777777777778E-5</v>
      </c>
      <c r="AR40" s="35">
        <f>$O$28/'Fixed data'!$C$7</f>
        <v>-1.777777777777778E-5</v>
      </c>
      <c r="AS40" s="35">
        <f>$O$28/'Fixed data'!$C$7</f>
        <v>-1.777777777777778E-5</v>
      </c>
      <c r="AT40" s="35">
        <f>$O$28/'Fixed data'!$C$7</f>
        <v>-1.777777777777778E-5</v>
      </c>
      <c r="AU40" s="35">
        <f>$O$28/'Fixed data'!$C$7</f>
        <v>-1.777777777777778E-5</v>
      </c>
      <c r="AV40" s="35">
        <f>$O$28/'Fixed data'!$C$7</f>
        <v>-1.777777777777778E-5</v>
      </c>
      <c r="AW40" s="35">
        <f>$O$28/'Fixed data'!$C$7</f>
        <v>-1.777777777777778E-5</v>
      </c>
      <c r="AX40" s="35">
        <f>$O$28/'Fixed data'!$C$7</f>
        <v>-1.777777777777778E-5</v>
      </c>
      <c r="AY40" s="35">
        <f>$O$28/'Fixed data'!$C$7</f>
        <v>-1.777777777777778E-5</v>
      </c>
      <c r="AZ40" s="35">
        <f>$O$28/'Fixed data'!$C$7</f>
        <v>-1.777777777777778E-5</v>
      </c>
      <c r="BA40" s="35">
        <f>$O$28/'Fixed data'!$C$7</f>
        <v>-1.777777777777778E-5</v>
      </c>
      <c r="BB40" s="35">
        <f>$O$28/'Fixed data'!$C$7</f>
        <v>-1.777777777777778E-5</v>
      </c>
      <c r="BC40" s="35">
        <f>$O$28/'Fixed data'!$C$7</f>
        <v>-1.777777777777778E-5</v>
      </c>
      <c r="BD40" s="35">
        <f>$O$28/'Fixed data'!$C$7</f>
        <v>-1.777777777777778E-5</v>
      </c>
    </row>
    <row r="41" spans="1:57" ht="16.5" hidden="1" customHeight="1" outlineLevel="1" x14ac:dyDescent="0.35">
      <c r="A41" s="117"/>
      <c r="B41" s="9" t="s">
        <v>113</v>
      </c>
      <c r="C41" s="11" t="s">
        <v>135</v>
      </c>
      <c r="D41" s="9" t="s">
        <v>40</v>
      </c>
      <c r="F41" s="35"/>
      <c r="G41" s="35"/>
      <c r="H41" s="35"/>
      <c r="I41" s="35"/>
      <c r="J41" s="35"/>
      <c r="K41" s="35"/>
      <c r="L41" s="35"/>
      <c r="M41" s="35"/>
      <c r="N41" s="35"/>
      <c r="O41" s="35"/>
      <c r="P41" s="35"/>
      <c r="Q41" s="35">
        <f>$P$28/'Fixed data'!$C$7</f>
        <v>-1.777777777777778E-5</v>
      </c>
      <c r="R41" s="35">
        <f>$P$28/'Fixed data'!$C$7</f>
        <v>-1.777777777777778E-5</v>
      </c>
      <c r="S41" s="35">
        <f>$P$28/'Fixed data'!$C$7</f>
        <v>-1.777777777777778E-5</v>
      </c>
      <c r="T41" s="35">
        <f>$P$28/'Fixed data'!$C$7</f>
        <v>-1.777777777777778E-5</v>
      </c>
      <c r="U41" s="35">
        <f>$P$28/'Fixed data'!$C$7</f>
        <v>-1.777777777777778E-5</v>
      </c>
      <c r="V41" s="35">
        <f>$P$28/'Fixed data'!$C$7</f>
        <v>-1.777777777777778E-5</v>
      </c>
      <c r="W41" s="35">
        <f>$P$28/'Fixed data'!$C$7</f>
        <v>-1.777777777777778E-5</v>
      </c>
      <c r="X41" s="35">
        <f>$P$28/'Fixed data'!$C$7</f>
        <v>-1.777777777777778E-5</v>
      </c>
      <c r="Y41" s="35">
        <f>$P$28/'Fixed data'!$C$7</f>
        <v>-1.777777777777778E-5</v>
      </c>
      <c r="Z41" s="35">
        <f>$P$28/'Fixed data'!$C$7</f>
        <v>-1.777777777777778E-5</v>
      </c>
      <c r="AA41" s="35">
        <f>$P$28/'Fixed data'!$C$7</f>
        <v>-1.777777777777778E-5</v>
      </c>
      <c r="AB41" s="35">
        <f>$P$28/'Fixed data'!$C$7</f>
        <v>-1.777777777777778E-5</v>
      </c>
      <c r="AC41" s="35">
        <f>$P$28/'Fixed data'!$C$7</f>
        <v>-1.777777777777778E-5</v>
      </c>
      <c r="AD41" s="35">
        <f>$P$28/'Fixed data'!$C$7</f>
        <v>-1.777777777777778E-5</v>
      </c>
      <c r="AE41" s="35">
        <f>$P$28/'Fixed data'!$C$7</f>
        <v>-1.777777777777778E-5</v>
      </c>
      <c r="AF41" s="35">
        <f>$P$28/'Fixed data'!$C$7</f>
        <v>-1.777777777777778E-5</v>
      </c>
      <c r="AG41" s="35">
        <f>$P$28/'Fixed data'!$C$7</f>
        <v>-1.777777777777778E-5</v>
      </c>
      <c r="AH41" s="35">
        <f>$P$28/'Fixed data'!$C$7</f>
        <v>-1.777777777777778E-5</v>
      </c>
      <c r="AI41" s="35">
        <f>$P$28/'Fixed data'!$C$7</f>
        <v>-1.777777777777778E-5</v>
      </c>
      <c r="AJ41" s="35">
        <f>$P$28/'Fixed data'!$C$7</f>
        <v>-1.777777777777778E-5</v>
      </c>
      <c r="AK41" s="35">
        <f>$P$28/'Fixed data'!$C$7</f>
        <v>-1.777777777777778E-5</v>
      </c>
      <c r="AL41" s="35">
        <f>$P$28/'Fixed data'!$C$7</f>
        <v>-1.777777777777778E-5</v>
      </c>
      <c r="AM41" s="35">
        <f>$P$28/'Fixed data'!$C$7</f>
        <v>-1.777777777777778E-5</v>
      </c>
      <c r="AN41" s="35">
        <f>$P$28/'Fixed data'!$C$7</f>
        <v>-1.777777777777778E-5</v>
      </c>
      <c r="AO41" s="35">
        <f>$P$28/'Fixed data'!$C$7</f>
        <v>-1.777777777777778E-5</v>
      </c>
      <c r="AP41" s="35">
        <f>$P$28/'Fixed data'!$C$7</f>
        <v>-1.777777777777778E-5</v>
      </c>
      <c r="AQ41" s="35">
        <f>$P$28/'Fixed data'!$C$7</f>
        <v>-1.777777777777778E-5</v>
      </c>
      <c r="AR41" s="35">
        <f>$P$28/'Fixed data'!$C$7</f>
        <v>-1.777777777777778E-5</v>
      </c>
      <c r="AS41" s="35">
        <f>$P$28/'Fixed data'!$C$7</f>
        <v>-1.777777777777778E-5</v>
      </c>
      <c r="AT41" s="35">
        <f>$P$28/'Fixed data'!$C$7</f>
        <v>-1.777777777777778E-5</v>
      </c>
      <c r="AU41" s="35">
        <f>$P$28/'Fixed data'!$C$7</f>
        <v>-1.777777777777778E-5</v>
      </c>
      <c r="AV41" s="35">
        <f>$P$28/'Fixed data'!$C$7</f>
        <v>-1.777777777777778E-5</v>
      </c>
      <c r="AW41" s="35">
        <f>$P$28/'Fixed data'!$C$7</f>
        <v>-1.777777777777778E-5</v>
      </c>
      <c r="AX41" s="35">
        <f>$P$28/'Fixed data'!$C$7</f>
        <v>-1.777777777777778E-5</v>
      </c>
      <c r="AY41" s="35">
        <f>$P$28/'Fixed data'!$C$7</f>
        <v>-1.777777777777778E-5</v>
      </c>
      <c r="AZ41" s="35">
        <f>$P$28/'Fixed data'!$C$7</f>
        <v>-1.777777777777778E-5</v>
      </c>
      <c r="BA41" s="35">
        <f>$P$28/'Fixed data'!$C$7</f>
        <v>-1.777777777777778E-5</v>
      </c>
      <c r="BB41" s="35">
        <f>$P$28/'Fixed data'!$C$7</f>
        <v>-1.777777777777778E-5</v>
      </c>
      <c r="BC41" s="35">
        <f>$P$28/'Fixed data'!$C$7</f>
        <v>-1.777777777777778E-5</v>
      </c>
      <c r="BD41" s="35">
        <f>$P$28/'Fixed data'!$C$7</f>
        <v>-1.777777777777778E-5</v>
      </c>
    </row>
    <row r="42" spans="1:57" ht="16.5" hidden="1" customHeight="1" outlineLevel="1" x14ac:dyDescent="0.35">
      <c r="A42" s="117"/>
      <c r="B42" s="9" t="s">
        <v>114</v>
      </c>
      <c r="C42" s="11" t="s">
        <v>136</v>
      </c>
      <c r="D42" s="9" t="s">
        <v>40</v>
      </c>
      <c r="F42" s="35"/>
      <c r="G42" s="35"/>
      <c r="H42" s="35"/>
      <c r="I42" s="35"/>
      <c r="J42" s="35"/>
      <c r="K42" s="35"/>
      <c r="L42" s="35"/>
      <c r="M42" s="35"/>
      <c r="N42" s="35"/>
      <c r="O42" s="35"/>
      <c r="P42" s="35"/>
      <c r="Q42" s="35"/>
      <c r="R42" s="35">
        <f>$Q$28/'Fixed data'!$C$7</f>
        <v>-1.777777777777778E-5</v>
      </c>
      <c r="S42" s="35">
        <f>$Q$28/'Fixed data'!$C$7</f>
        <v>-1.777777777777778E-5</v>
      </c>
      <c r="T42" s="35">
        <f>$Q$28/'Fixed data'!$C$7</f>
        <v>-1.777777777777778E-5</v>
      </c>
      <c r="U42" s="35">
        <f>$Q$28/'Fixed data'!$C$7</f>
        <v>-1.777777777777778E-5</v>
      </c>
      <c r="V42" s="35">
        <f>$Q$28/'Fixed data'!$C$7</f>
        <v>-1.777777777777778E-5</v>
      </c>
      <c r="W42" s="35">
        <f>$Q$28/'Fixed data'!$C$7</f>
        <v>-1.777777777777778E-5</v>
      </c>
      <c r="X42" s="35">
        <f>$Q$28/'Fixed data'!$C$7</f>
        <v>-1.777777777777778E-5</v>
      </c>
      <c r="Y42" s="35">
        <f>$Q$28/'Fixed data'!$C$7</f>
        <v>-1.777777777777778E-5</v>
      </c>
      <c r="Z42" s="35">
        <f>$Q$28/'Fixed data'!$C$7</f>
        <v>-1.777777777777778E-5</v>
      </c>
      <c r="AA42" s="35">
        <f>$Q$28/'Fixed data'!$C$7</f>
        <v>-1.777777777777778E-5</v>
      </c>
      <c r="AB42" s="35">
        <f>$Q$28/'Fixed data'!$C$7</f>
        <v>-1.777777777777778E-5</v>
      </c>
      <c r="AC42" s="35">
        <f>$Q$28/'Fixed data'!$C$7</f>
        <v>-1.777777777777778E-5</v>
      </c>
      <c r="AD42" s="35">
        <f>$Q$28/'Fixed data'!$C$7</f>
        <v>-1.777777777777778E-5</v>
      </c>
      <c r="AE42" s="35">
        <f>$Q$28/'Fixed data'!$C$7</f>
        <v>-1.777777777777778E-5</v>
      </c>
      <c r="AF42" s="35">
        <f>$Q$28/'Fixed data'!$C$7</f>
        <v>-1.777777777777778E-5</v>
      </c>
      <c r="AG42" s="35">
        <f>$Q$28/'Fixed data'!$C$7</f>
        <v>-1.777777777777778E-5</v>
      </c>
      <c r="AH42" s="35">
        <f>$Q$28/'Fixed data'!$C$7</f>
        <v>-1.777777777777778E-5</v>
      </c>
      <c r="AI42" s="35">
        <f>$Q$28/'Fixed data'!$C$7</f>
        <v>-1.777777777777778E-5</v>
      </c>
      <c r="AJ42" s="35">
        <f>$Q$28/'Fixed data'!$C$7</f>
        <v>-1.777777777777778E-5</v>
      </c>
      <c r="AK42" s="35">
        <f>$Q$28/'Fixed data'!$C$7</f>
        <v>-1.777777777777778E-5</v>
      </c>
      <c r="AL42" s="35">
        <f>$Q$28/'Fixed data'!$C$7</f>
        <v>-1.777777777777778E-5</v>
      </c>
      <c r="AM42" s="35">
        <f>$Q$28/'Fixed data'!$C$7</f>
        <v>-1.777777777777778E-5</v>
      </c>
      <c r="AN42" s="35">
        <f>$Q$28/'Fixed data'!$C$7</f>
        <v>-1.777777777777778E-5</v>
      </c>
      <c r="AO42" s="35">
        <f>$Q$28/'Fixed data'!$C$7</f>
        <v>-1.777777777777778E-5</v>
      </c>
      <c r="AP42" s="35">
        <f>$Q$28/'Fixed data'!$C$7</f>
        <v>-1.777777777777778E-5</v>
      </c>
      <c r="AQ42" s="35">
        <f>$Q$28/'Fixed data'!$C$7</f>
        <v>-1.777777777777778E-5</v>
      </c>
      <c r="AR42" s="35">
        <f>$Q$28/'Fixed data'!$C$7</f>
        <v>-1.777777777777778E-5</v>
      </c>
      <c r="AS42" s="35">
        <f>$Q$28/'Fixed data'!$C$7</f>
        <v>-1.777777777777778E-5</v>
      </c>
      <c r="AT42" s="35">
        <f>$Q$28/'Fixed data'!$C$7</f>
        <v>-1.777777777777778E-5</v>
      </c>
      <c r="AU42" s="35">
        <f>$Q$28/'Fixed data'!$C$7</f>
        <v>-1.777777777777778E-5</v>
      </c>
      <c r="AV42" s="35">
        <f>$Q$28/'Fixed data'!$C$7</f>
        <v>-1.777777777777778E-5</v>
      </c>
      <c r="AW42" s="35">
        <f>$Q$28/'Fixed data'!$C$7</f>
        <v>-1.777777777777778E-5</v>
      </c>
      <c r="AX42" s="35">
        <f>$Q$28/'Fixed data'!$C$7</f>
        <v>-1.777777777777778E-5</v>
      </c>
      <c r="AY42" s="35">
        <f>$Q$28/'Fixed data'!$C$7</f>
        <v>-1.777777777777778E-5</v>
      </c>
      <c r="AZ42" s="35">
        <f>$Q$28/'Fixed data'!$C$7</f>
        <v>-1.777777777777778E-5</v>
      </c>
      <c r="BA42" s="35">
        <f>$Q$28/'Fixed data'!$C$7</f>
        <v>-1.777777777777778E-5</v>
      </c>
      <c r="BB42" s="35">
        <f>$Q$28/'Fixed data'!$C$7</f>
        <v>-1.777777777777778E-5</v>
      </c>
      <c r="BC42" s="35">
        <f>$Q$28/'Fixed data'!$C$7</f>
        <v>-1.777777777777778E-5</v>
      </c>
      <c r="BD42" s="35">
        <f>$Q$28/'Fixed data'!$C$7</f>
        <v>-1.777777777777778E-5</v>
      </c>
    </row>
    <row r="43" spans="1:57" ht="16.5" hidden="1" customHeight="1" outlineLevel="1" x14ac:dyDescent="0.35">
      <c r="A43" s="117"/>
      <c r="B43" s="9" t="s">
        <v>115</v>
      </c>
      <c r="C43" s="11" t="s">
        <v>137</v>
      </c>
      <c r="D43" s="9" t="s">
        <v>40</v>
      </c>
      <c r="F43" s="35"/>
      <c r="G43" s="35"/>
      <c r="H43" s="35"/>
      <c r="I43" s="35"/>
      <c r="J43" s="35"/>
      <c r="K43" s="35"/>
      <c r="L43" s="35"/>
      <c r="M43" s="35"/>
      <c r="N43" s="35"/>
      <c r="O43" s="35"/>
      <c r="P43" s="35"/>
      <c r="Q43" s="35"/>
      <c r="R43" s="35"/>
      <c r="S43" s="35">
        <f>$R$28/'Fixed data'!$C$7</f>
        <v>-1.777777777777778E-5</v>
      </c>
      <c r="T43" s="35">
        <f>$R$28/'Fixed data'!$C$7</f>
        <v>-1.777777777777778E-5</v>
      </c>
      <c r="U43" s="35">
        <f>$R$28/'Fixed data'!$C$7</f>
        <v>-1.777777777777778E-5</v>
      </c>
      <c r="V43" s="35">
        <f>$R$28/'Fixed data'!$C$7</f>
        <v>-1.777777777777778E-5</v>
      </c>
      <c r="W43" s="35">
        <f>$R$28/'Fixed data'!$C$7</f>
        <v>-1.777777777777778E-5</v>
      </c>
      <c r="X43" s="35">
        <f>$R$28/'Fixed data'!$C$7</f>
        <v>-1.777777777777778E-5</v>
      </c>
      <c r="Y43" s="35">
        <f>$R$28/'Fixed data'!$C$7</f>
        <v>-1.777777777777778E-5</v>
      </c>
      <c r="Z43" s="35">
        <f>$R$28/'Fixed data'!$C$7</f>
        <v>-1.777777777777778E-5</v>
      </c>
      <c r="AA43" s="35">
        <f>$R$28/'Fixed data'!$C$7</f>
        <v>-1.777777777777778E-5</v>
      </c>
      <c r="AB43" s="35">
        <f>$R$28/'Fixed data'!$C$7</f>
        <v>-1.777777777777778E-5</v>
      </c>
      <c r="AC43" s="35">
        <f>$R$28/'Fixed data'!$C$7</f>
        <v>-1.777777777777778E-5</v>
      </c>
      <c r="AD43" s="35">
        <f>$R$28/'Fixed data'!$C$7</f>
        <v>-1.777777777777778E-5</v>
      </c>
      <c r="AE43" s="35">
        <f>$R$28/'Fixed data'!$C$7</f>
        <v>-1.777777777777778E-5</v>
      </c>
      <c r="AF43" s="35">
        <f>$R$28/'Fixed data'!$C$7</f>
        <v>-1.777777777777778E-5</v>
      </c>
      <c r="AG43" s="35">
        <f>$R$28/'Fixed data'!$C$7</f>
        <v>-1.777777777777778E-5</v>
      </c>
      <c r="AH43" s="35">
        <f>$R$28/'Fixed data'!$C$7</f>
        <v>-1.777777777777778E-5</v>
      </c>
      <c r="AI43" s="35">
        <f>$R$28/'Fixed data'!$C$7</f>
        <v>-1.777777777777778E-5</v>
      </c>
      <c r="AJ43" s="35">
        <f>$R$28/'Fixed data'!$C$7</f>
        <v>-1.777777777777778E-5</v>
      </c>
      <c r="AK43" s="35">
        <f>$R$28/'Fixed data'!$C$7</f>
        <v>-1.777777777777778E-5</v>
      </c>
      <c r="AL43" s="35">
        <f>$R$28/'Fixed data'!$C$7</f>
        <v>-1.777777777777778E-5</v>
      </c>
      <c r="AM43" s="35">
        <f>$R$28/'Fixed data'!$C$7</f>
        <v>-1.777777777777778E-5</v>
      </c>
      <c r="AN43" s="35">
        <f>$R$28/'Fixed data'!$C$7</f>
        <v>-1.777777777777778E-5</v>
      </c>
      <c r="AO43" s="35">
        <f>$R$28/'Fixed data'!$C$7</f>
        <v>-1.777777777777778E-5</v>
      </c>
      <c r="AP43" s="35">
        <f>$R$28/'Fixed data'!$C$7</f>
        <v>-1.777777777777778E-5</v>
      </c>
      <c r="AQ43" s="35">
        <f>$R$28/'Fixed data'!$C$7</f>
        <v>-1.777777777777778E-5</v>
      </c>
      <c r="AR43" s="35">
        <f>$R$28/'Fixed data'!$C$7</f>
        <v>-1.777777777777778E-5</v>
      </c>
      <c r="AS43" s="35">
        <f>$R$28/'Fixed data'!$C$7</f>
        <v>-1.777777777777778E-5</v>
      </c>
      <c r="AT43" s="35">
        <f>$R$28/'Fixed data'!$C$7</f>
        <v>-1.777777777777778E-5</v>
      </c>
      <c r="AU43" s="35">
        <f>$R$28/'Fixed data'!$C$7</f>
        <v>-1.777777777777778E-5</v>
      </c>
      <c r="AV43" s="35">
        <f>$R$28/'Fixed data'!$C$7</f>
        <v>-1.777777777777778E-5</v>
      </c>
      <c r="AW43" s="35">
        <f>$R$28/'Fixed data'!$C$7</f>
        <v>-1.777777777777778E-5</v>
      </c>
      <c r="AX43" s="35">
        <f>$R$28/'Fixed data'!$C$7</f>
        <v>-1.777777777777778E-5</v>
      </c>
      <c r="AY43" s="35">
        <f>$R$28/'Fixed data'!$C$7</f>
        <v>-1.777777777777778E-5</v>
      </c>
      <c r="AZ43" s="35">
        <f>$R$28/'Fixed data'!$C$7</f>
        <v>-1.777777777777778E-5</v>
      </c>
      <c r="BA43" s="35">
        <f>$R$28/'Fixed data'!$C$7</f>
        <v>-1.777777777777778E-5</v>
      </c>
      <c r="BB43" s="35">
        <f>$R$28/'Fixed data'!$C$7</f>
        <v>-1.777777777777778E-5</v>
      </c>
      <c r="BC43" s="35">
        <f>$R$28/'Fixed data'!$C$7</f>
        <v>-1.777777777777778E-5</v>
      </c>
      <c r="BD43" s="35">
        <f>$R$28/'Fixed data'!$C$7</f>
        <v>-1.777777777777778E-5</v>
      </c>
    </row>
    <row r="44" spans="1:57" ht="16.5" hidden="1" customHeight="1" outlineLevel="1" x14ac:dyDescent="0.35">
      <c r="A44" s="117"/>
      <c r="B44" s="9" t="s">
        <v>116</v>
      </c>
      <c r="C44" s="11" t="s">
        <v>138</v>
      </c>
      <c r="D44" s="9" t="s">
        <v>40</v>
      </c>
      <c r="F44" s="35"/>
      <c r="G44" s="35"/>
      <c r="H44" s="35"/>
      <c r="I44" s="35"/>
      <c r="J44" s="35"/>
      <c r="K44" s="35"/>
      <c r="L44" s="35"/>
      <c r="M44" s="35"/>
      <c r="N44" s="35"/>
      <c r="O44" s="35"/>
      <c r="P44" s="35"/>
      <c r="Q44" s="35"/>
      <c r="R44" s="35"/>
      <c r="S44" s="35"/>
      <c r="T44" s="35">
        <f>$S$28/'Fixed data'!$C$7</f>
        <v>-1.777777777777778E-5</v>
      </c>
      <c r="U44" s="35">
        <f>$S$28/'Fixed data'!$C$7</f>
        <v>-1.777777777777778E-5</v>
      </c>
      <c r="V44" s="35">
        <f>$S$28/'Fixed data'!$C$7</f>
        <v>-1.777777777777778E-5</v>
      </c>
      <c r="W44" s="35">
        <f>$S$28/'Fixed data'!$C$7</f>
        <v>-1.777777777777778E-5</v>
      </c>
      <c r="X44" s="35">
        <f>$S$28/'Fixed data'!$C$7</f>
        <v>-1.777777777777778E-5</v>
      </c>
      <c r="Y44" s="35">
        <f>$S$28/'Fixed data'!$C$7</f>
        <v>-1.777777777777778E-5</v>
      </c>
      <c r="Z44" s="35">
        <f>$S$28/'Fixed data'!$C$7</f>
        <v>-1.777777777777778E-5</v>
      </c>
      <c r="AA44" s="35">
        <f>$S$28/'Fixed data'!$C$7</f>
        <v>-1.777777777777778E-5</v>
      </c>
      <c r="AB44" s="35">
        <f>$S$28/'Fixed data'!$C$7</f>
        <v>-1.777777777777778E-5</v>
      </c>
      <c r="AC44" s="35">
        <f>$S$28/'Fixed data'!$C$7</f>
        <v>-1.777777777777778E-5</v>
      </c>
      <c r="AD44" s="35">
        <f>$S$28/'Fixed data'!$C$7</f>
        <v>-1.777777777777778E-5</v>
      </c>
      <c r="AE44" s="35">
        <f>$S$28/'Fixed data'!$C$7</f>
        <v>-1.777777777777778E-5</v>
      </c>
      <c r="AF44" s="35">
        <f>$S$28/'Fixed data'!$C$7</f>
        <v>-1.777777777777778E-5</v>
      </c>
      <c r="AG44" s="35">
        <f>$S$28/'Fixed data'!$C$7</f>
        <v>-1.777777777777778E-5</v>
      </c>
      <c r="AH44" s="35">
        <f>$S$28/'Fixed data'!$C$7</f>
        <v>-1.777777777777778E-5</v>
      </c>
      <c r="AI44" s="35">
        <f>$S$28/'Fixed data'!$C$7</f>
        <v>-1.777777777777778E-5</v>
      </c>
      <c r="AJ44" s="35">
        <f>$S$28/'Fixed data'!$C$7</f>
        <v>-1.777777777777778E-5</v>
      </c>
      <c r="AK44" s="35">
        <f>$S$28/'Fixed data'!$C$7</f>
        <v>-1.777777777777778E-5</v>
      </c>
      <c r="AL44" s="35">
        <f>$S$28/'Fixed data'!$C$7</f>
        <v>-1.777777777777778E-5</v>
      </c>
      <c r="AM44" s="35">
        <f>$S$28/'Fixed data'!$C$7</f>
        <v>-1.777777777777778E-5</v>
      </c>
      <c r="AN44" s="35">
        <f>$S$28/'Fixed data'!$C$7</f>
        <v>-1.777777777777778E-5</v>
      </c>
      <c r="AO44" s="35">
        <f>$S$28/'Fixed data'!$C$7</f>
        <v>-1.777777777777778E-5</v>
      </c>
      <c r="AP44" s="35">
        <f>$S$28/'Fixed data'!$C$7</f>
        <v>-1.777777777777778E-5</v>
      </c>
      <c r="AQ44" s="35">
        <f>$S$28/'Fixed data'!$C$7</f>
        <v>-1.777777777777778E-5</v>
      </c>
      <c r="AR44" s="35">
        <f>$S$28/'Fixed data'!$C$7</f>
        <v>-1.777777777777778E-5</v>
      </c>
      <c r="AS44" s="35">
        <f>$S$28/'Fixed data'!$C$7</f>
        <v>-1.777777777777778E-5</v>
      </c>
      <c r="AT44" s="35">
        <f>$S$28/'Fixed data'!$C$7</f>
        <v>-1.777777777777778E-5</v>
      </c>
      <c r="AU44" s="35">
        <f>$S$28/'Fixed data'!$C$7</f>
        <v>-1.777777777777778E-5</v>
      </c>
      <c r="AV44" s="35">
        <f>$S$28/'Fixed data'!$C$7</f>
        <v>-1.777777777777778E-5</v>
      </c>
      <c r="AW44" s="35">
        <f>$S$28/'Fixed data'!$C$7</f>
        <v>-1.777777777777778E-5</v>
      </c>
      <c r="AX44" s="35">
        <f>$S$28/'Fixed data'!$C$7</f>
        <v>-1.777777777777778E-5</v>
      </c>
      <c r="AY44" s="35">
        <f>$S$28/'Fixed data'!$C$7</f>
        <v>-1.777777777777778E-5</v>
      </c>
      <c r="AZ44" s="35">
        <f>$S$28/'Fixed data'!$C$7</f>
        <v>-1.777777777777778E-5</v>
      </c>
      <c r="BA44" s="35">
        <f>$S$28/'Fixed data'!$C$7</f>
        <v>-1.777777777777778E-5</v>
      </c>
      <c r="BB44" s="35">
        <f>$S$28/'Fixed data'!$C$7</f>
        <v>-1.777777777777778E-5</v>
      </c>
      <c r="BC44" s="35">
        <f>$S$28/'Fixed data'!$C$7</f>
        <v>-1.777777777777778E-5</v>
      </c>
      <c r="BD44" s="35">
        <f>$S$28/'Fixed data'!$C$7</f>
        <v>-1.777777777777778E-5</v>
      </c>
    </row>
    <row r="45" spans="1:57" ht="16.5" hidden="1" customHeight="1" outlineLevel="1" x14ac:dyDescent="0.35">
      <c r="A45" s="117"/>
      <c r="B45" s="9" t="s">
        <v>117</v>
      </c>
      <c r="C45" s="11" t="s">
        <v>139</v>
      </c>
      <c r="D45" s="9" t="s">
        <v>40</v>
      </c>
      <c r="F45" s="35"/>
      <c r="G45" s="35"/>
      <c r="H45" s="35"/>
      <c r="I45" s="35"/>
      <c r="J45" s="35"/>
      <c r="K45" s="35"/>
      <c r="L45" s="35"/>
      <c r="M45" s="35"/>
      <c r="N45" s="35"/>
      <c r="O45" s="35"/>
      <c r="P45" s="35"/>
      <c r="Q45" s="35"/>
      <c r="R45" s="35"/>
      <c r="S45" s="35"/>
      <c r="T45" s="35"/>
      <c r="U45" s="35">
        <f>$T$28/'Fixed data'!$C$7</f>
        <v>-1.777777777777778E-5</v>
      </c>
      <c r="V45" s="35">
        <f>$T$28/'Fixed data'!$C$7</f>
        <v>-1.777777777777778E-5</v>
      </c>
      <c r="W45" s="35">
        <f>$T$28/'Fixed data'!$C$7</f>
        <v>-1.777777777777778E-5</v>
      </c>
      <c r="X45" s="35">
        <f>$T$28/'Fixed data'!$C$7</f>
        <v>-1.777777777777778E-5</v>
      </c>
      <c r="Y45" s="35">
        <f>$T$28/'Fixed data'!$C$7</f>
        <v>-1.777777777777778E-5</v>
      </c>
      <c r="Z45" s="35">
        <f>$T$28/'Fixed data'!$C$7</f>
        <v>-1.777777777777778E-5</v>
      </c>
      <c r="AA45" s="35">
        <f>$T$28/'Fixed data'!$C$7</f>
        <v>-1.777777777777778E-5</v>
      </c>
      <c r="AB45" s="35">
        <f>$T$28/'Fixed data'!$C$7</f>
        <v>-1.777777777777778E-5</v>
      </c>
      <c r="AC45" s="35">
        <f>$T$28/'Fixed data'!$C$7</f>
        <v>-1.777777777777778E-5</v>
      </c>
      <c r="AD45" s="35">
        <f>$T$28/'Fixed data'!$C$7</f>
        <v>-1.777777777777778E-5</v>
      </c>
      <c r="AE45" s="35">
        <f>$T$28/'Fixed data'!$C$7</f>
        <v>-1.777777777777778E-5</v>
      </c>
      <c r="AF45" s="35">
        <f>$T$28/'Fixed data'!$C$7</f>
        <v>-1.777777777777778E-5</v>
      </c>
      <c r="AG45" s="35">
        <f>$T$28/'Fixed data'!$C$7</f>
        <v>-1.777777777777778E-5</v>
      </c>
      <c r="AH45" s="35">
        <f>$T$28/'Fixed data'!$C$7</f>
        <v>-1.777777777777778E-5</v>
      </c>
      <c r="AI45" s="35">
        <f>$T$28/'Fixed data'!$C$7</f>
        <v>-1.777777777777778E-5</v>
      </c>
      <c r="AJ45" s="35">
        <f>$T$28/'Fixed data'!$C$7</f>
        <v>-1.777777777777778E-5</v>
      </c>
      <c r="AK45" s="35">
        <f>$T$28/'Fixed data'!$C$7</f>
        <v>-1.777777777777778E-5</v>
      </c>
      <c r="AL45" s="35">
        <f>$T$28/'Fixed data'!$C$7</f>
        <v>-1.777777777777778E-5</v>
      </c>
      <c r="AM45" s="35">
        <f>$T$28/'Fixed data'!$C$7</f>
        <v>-1.777777777777778E-5</v>
      </c>
      <c r="AN45" s="35">
        <f>$T$28/'Fixed data'!$C$7</f>
        <v>-1.777777777777778E-5</v>
      </c>
      <c r="AO45" s="35">
        <f>$T$28/'Fixed data'!$C$7</f>
        <v>-1.777777777777778E-5</v>
      </c>
      <c r="AP45" s="35">
        <f>$T$28/'Fixed data'!$C$7</f>
        <v>-1.777777777777778E-5</v>
      </c>
      <c r="AQ45" s="35">
        <f>$T$28/'Fixed data'!$C$7</f>
        <v>-1.777777777777778E-5</v>
      </c>
      <c r="AR45" s="35">
        <f>$T$28/'Fixed data'!$C$7</f>
        <v>-1.777777777777778E-5</v>
      </c>
      <c r="AS45" s="35">
        <f>$T$28/'Fixed data'!$C$7</f>
        <v>-1.777777777777778E-5</v>
      </c>
      <c r="AT45" s="35">
        <f>$T$28/'Fixed data'!$C$7</f>
        <v>-1.777777777777778E-5</v>
      </c>
      <c r="AU45" s="35">
        <f>$T$28/'Fixed data'!$C$7</f>
        <v>-1.777777777777778E-5</v>
      </c>
      <c r="AV45" s="35">
        <f>$T$28/'Fixed data'!$C$7</f>
        <v>-1.777777777777778E-5</v>
      </c>
      <c r="AW45" s="35">
        <f>$T$28/'Fixed data'!$C$7</f>
        <v>-1.777777777777778E-5</v>
      </c>
      <c r="AX45" s="35">
        <f>$T$28/'Fixed data'!$C$7</f>
        <v>-1.777777777777778E-5</v>
      </c>
      <c r="AY45" s="35">
        <f>$T$28/'Fixed data'!$C$7</f>
        <v>-1.777777777777778E-5</v>
      </c>
      <c r="AZ45" s="35">
        <f>$T$28/'Fixed data'!$C$7</f>
        <v>-1.777777777777778E-5</v>
      </c>
      <c r="BA45" s="35">
        <f>$T$28/'Fixed data'!$C$7</f>
        <v>-1.777777777777778E-5</v>
      </c>
      <c r="BB45" s="35">
        <f>$T$28/'Fixed data'!$C$7</f>
        <v>-1.777777777777778E-5</v>
      </c>
      <c r="BC45" s="35">
        <f>$T$28/'Fixed data'!$C$7</f>
        <v>-1.777777777777778E-5</v>
      </c>
      <c r="BD45" s="35">
        <f>$T$28/'Fixed data'!$C$7</f>
        <v>-1.777777777777778E-5</v>
      </c>
    </row>
    <row r="46" spans="1:57" ht="16.5" hidden="1" customHeight="1" outlineLevel="1" x14ac:dyDescent="0.35">
      <c r="A46" s="117"/>
      <c r="B46" s="9" t="s">
        <v>118</v>
      </c>
      <c r="C46" s="11" t="s">
        <v>140</v>
      </c>
      <c r="D46" s="9" t="s">
        <v>40</v>
      </c>
      <c r="F46" s="35"/>
      <c r="G46" s="35"/>
      <c r="H46" s="35"/>
      <c r="I46" s="35"/>
      <c r="J46" s="35"/>
      <c r="K46" s="35"/>
      <c r="L46" s="35"/>
      <c r="M46" s="35"/>
      <c r="N46" s="35"/>
      <c r="O46" s="35"/>
      <c r="P46" s="35"/>
      <c r="Q46" s="35"/>
      <c r="R46" s="35"/>
      <c r="S46" s="35"/>
      <c r="T46" s="35"/>
      <c r="U46" s="35"/>
      <c r="V46" s="35">
        <f>$U$28/'Fixed data'!$C$7</f>
        <v>-1.777777777777778E-5</v>
      </c>
      <c r="W46" s="35">
        <f>$U$28/'Fixed data'!$C$7</f>
        <v>-1.777777777777778E-5</v>
      </c>
      <c r="X46" s="35">
        <f>$U$28/'Fixed data'!$C$7</f>
        <v>-1.777777777777778E-5</v>
      </c>
      <c r="Y46" s="35">
        <f>$U$28/'Fixed data'!$C$7</f>
        <v>-1.777777777777778E-5</v>
      </c>
      <c r="Z46" s="35">
        <f>$U$28/'Fixed data'!$C$7</f>
        <v>-1.777777777777778E-5</v>
      </c>
      <c r="AA46" s="35">
        <f>$U$28/'Fixed data'!$C$7</f>
        <v>-1.777777777777778E-5</v>
      </c>
      <c r="AB46" s="35">
        <f>$U$28/'Fixed data'!$C$7</f>
        <v>-1.777777777777778E-5</v>
      </c>
      <c r="AC46" s="35">
        <f>$U$28/'Fixed data'!$C$7</f>
        <v>-1.777777777777778E-5</v>
      </c>
      <c r="AD46" s="35">
        <f>$U$28/'Fixed data'!$C$7</f>
        <v>-1.777777777777778E-5</v>
      </c>
      <c r="AE46" s="35">
        <f>$U$28/'Fixed data'!$C$7</f>
        <v>-1.777777777777778E-5</v>
      </c>
      <c r="AF46" s="35">
        <f>$U$28/'Fixed data'!$C$7</f>
        <v>-1.777777777777778E-5</v>
      </c>
      <c r="AG46" s="35">
        <f>$U$28/'Fixed data'!$C$7</f>
        <v>-1.777777777777778E-5</v>
      </c>
      <c r="AH46" s="35">
        <f>$U$28/'Fixed data'!$C$7</f>
        <v>-1.777777777777778E-5</v>
      </c>
      <c r="AI46" s="35">
        <f>$U$28/'Fixed data'!$C$7</f>
        <v>-1.777777777777778E-5</v>
      </c>
      <c r="AJ46" s="35">
        <f>$U$28/'Fixed data'!$C$7</f>
        <v>-1.777777777777778E-5</v>
      </c>
      <c r="AK46" s="35">
        <f>$U$28/'Fixed data'!$C$7</f>
        <v>-1.777777777777778E-5</v>
      </c>
      <c r="AL46" s="35">
        <f>$U$28/'Fixed data'!$C$7</f>
        <v>-1.777777777777778E-5</v>
      </c>
      <c r="AM46" s="35">
        <f>$U$28/'Fixed data'!$C$7</f>
        <v>-1.777777777777778E-5</v>
      </c>
      <c r="AN46" s="35">
        <f>$U$28/'Fixed data'!$C$7</f>
        <v>-1.777777777777778E-5</v>
      </c>
      <c r="AO46" s="35">
        <f>$U$28/'Fixed data'!$C$7</f>
        <v>-1.777777777777778E-5</v>
      </c>
      <c r="AP46" s="35">
        <f>$U$28/'Fixed data'!$C$7</f>
        <v>-1.777777777777778E-5</v>
      </c>
      <c r="AQ46" s="35">
        <f>$U$28/'Fixed data'!$C$7</f>
        <v>-1.777777777777778E-5</v>
      </c>
      <c r="AR46" s="35">
        <f>$U$28/'Fixed data'!$C$7</f>
        <v>-1.777777777777778E-5</v>
      </c>
      <c r="AS46" s="35">
        <f>$U$28/'Fixed data'!$C$7</f>
        <v>-1.777777777777778E-5</v>
      </c>
      <c r="AT46" s="35">
        <f>$U$28/'Fixed data'!$C$7</f>
        <v>-1.777777777777778E-5</v>
      </c>
      <c r="AU46" s="35">
        <f>$U$28/'Fixed data'!$C$7</f>
        <v>-1.777777777777778E-5</v>
      </c>
      <c r="AV46" s="35">
        <f>$U$28/'Fixed data'!$C$7</f>
        <v>-1.777777777777778E-5</v>
      </c>
      <c r="AW46" s="35">
        <f>$U$28/'Fixed data'!$C$7</f>
        <v>-1.777777777777778E-5</v>
      </c>
      <c r="AX46" s="35">
        <f>$U$28/'Fixed data'!$C$7</f>
        <v>-1.777777777777778E-5</v>
      </c>
      <c r="AY46" s="35">
        <f>$U$28/'Fixed data'!$C$7</f>
        <v>-1.777777777777778E-5</v>
      </c>
      <c r="AZ46" s="35">
        <f>$U$28/'Fixed data'!$C$7</f>
        <v>-1.777777777777778E-5</v>
      </c>
      <c r="BA46" s="35">
        <f>$U$28/'Fixed data'!$C$7</f>
        <v>-1.777777777777778E-5</v>
      </c>
      <c r="BB46" s="35">
        <f>$U$28/'Fixed data'!$C$7</f>
        <v>-1.777777777777778E-5</v>
      </c>
      <c r="BC46" s="35">
        <f>$U$28/'Fixed data'!$C$7</f>
        <v>-1.777777777777778E-5</v>
      </c>
      <c r="BD46" s="35">
        <f>$U$28/'Fixed data'!$C$7</f>
        <v>-1.777777777777778E-5</v>
      </c>
    </row>
    <row r="47" spans="1:57" ht="16.5" hidden="1" customHeight="1" outlineLevel="1" x14ac:dyDescent="0.35">
      <c r="A47" s="117"/>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-1.777777777777778E-5</v>
      </c>
      <c r="X47" s="35">
        <f>$V$28/'Fixed data'!$C$7</f>
        <v>-1.777777777777778E-5</v>
      </c>
      <c r="Y47" s="35">
        <f>$V$28/'Fixed data'!$C$7</f>
        <v>-1.777777777777778E-5</v>
      </c>
      <c r="Z47" s="35">
        <f>$V$28/'Fixed data'!$C$7</f>
        <v>-1.777777777777778E-5</v>
      </c>
      <c r="AA47" s="35">
        <f>$V$28/'Fixed data'!$C$7</f>
        <v>-1.777777777777778E-5</v>
      </c>
      <c r="AB47" s="35">
        <f>$V$28/'Fixed data'!$C$7</f>
        <v>-1.777777777777778E-5</v>
      </c>
      <c r="AC47" s="35">
        <f>$V$28/'Fixed data'!$C$7</f>
        <v>-1.777777777777778E-5</v>
      </c>
      <c r="AD47" s="35">
        <f>$V$28/'Fixed data'!$C$7</f>
        <v>-1.777777777777778E-5</v>
      </c>
      <c r="AE47" s="35">
        <f>$V$28/'Fixed data'!$C$7</f>
        <v>-1.777777777777778E-5</v>
      </c>
      <c r="AF47" s="35">
        <f>$V$28/'Fixed data'!$C$7</f>
        <v>-1.777777777777778E-5</v>
      </c>
      <c r="AG47" s="35">
        <f>$V$28/'Fixed data'!$C$7</f>
        <v>-1.777777777777778E-5</v>
      </c>
      <c r="AH47" s="35">
        <f>$V$28/'Fixed data'!$C$7</f>
        <v>-1.777777777777778E-5</v>
      </c>
      <c r="AI47" s="35">
        <f>$V$28/'Fixed data'!$C$7</f>
        <v>-1.777777777777778E-5</v>
      </c>
      <c r="AJ47" s="35">
        <f>$V$28/'Fixed data'!$C$7</f>
        <v>-1.777777777777778E-5</v>
      </c>
      <c r="AK47" s="35">
        <f>$V$28/'Fixed data'!$C$7</f>
        <v>-1.777777777777778E-5</v>
      </c>
      <c r="AL47" s="35">
        <f>$V$28/'Fixed data'!$C$7</f>
        <v>-1.777777777777778E-5</v>
      </c>
      <c r="AM47" s="35">
        <f>$V$28/'Fixed data'!$C$7</f>
        <v>-1.777777777777778E-5</v>
      </c>
      <c r="AN47" s="35">
        <f>$V$28/'Fixed data'!$C$7</f>
        <v>-1.777777777777778E-5</v>
      </c>
      <c r="AO47" s="35">
        <f>$V$28/'Fixed data'!$C$7</f>
        <v>-1.777777777777778E-5</v>
      </c>
      <c r="AP47" s="35">
        <f>$V$28/'Fixed data'!$C$7</f>
        <v>-1.777777777777778E-5</v>
      </c>
      <c r="AQ47" s="35">
        <f>$V$28/'Fixed data'!$C$7</f>
        <v>-1.777777777777778E-5</v>
      </c>
      <c r="AR47" s="35">
        <f>$V$28/'Fixed data'!$C$7</f>
        <v>-1.777777777777778E-5</v>
      </c>
      <c r="AS47" s="35">
        <f>$V$28/'Fixed data'!$C$7</f>
        <v>-1.777777777777778E-5</v>
      </c>
      <c r="AT47" s="35">
        <f>$V$28/'Fixed data'!$C$7</f>
        <v>-1.777777777777778E-5</v>
      </c>
      <c r="AU47" s="35">
        <f>$V$28/'Fixed data'!$C$7</f>
        <v>-1.777777777777778E-5</v>
      </c>
      <c r="AV47" s="35">
        <f>$V$28/'Fixed data'!$C$7</f>
        <v>-1.777777777777778E-5</v>
      </c>
      <c r="AW47" s="35">
        <f>$V$28/'Fixed data'!$C$7</f>
        <v>-1.777777777777778E-5</v>
      </c>
      <c r="AX47" s="35">
        <f>$V$28/'Fixed data'!$C$7</f>
        <v>-1.777777777777778E-5</v>
      </c>
      <c r="AY47" s="35">
        <f>$V$28/'Fixed data'!$C$7</f>
        <v>-1.777777777777778E-5</v>
      </c>
      <c r="AZ47" s="35">
        <f>$V$28/'Fixed data'!$C$7</f>
        <v>-1.777777777777778E-5</v>
      </c>
      <c r="BA47" s="35">
        <f>$V$28/'Fixed data'!$C$7</f>
        <v>-1.777777777777778E-5</v>
      </c>
      <c r="BB47" s="35">
        <f>$V$28/'Fixed data'!$C$7</f>
        <v>-1.777777777777778E-5</v>
      </c>
      <c r="BC47" s="35">
        <f>$V$28/'Fixed data'!$C$7</f>
        <v>-1.777777777777778E-5</v>
      </c>
      <c r="BD47" s="35">
        <f>$V$28/'Fixed data'!$C$7</f>
        <v>-1.777777777777778E-5</v>
      </c>
    </row>
    <row r="48" spans="1:57" ht="16.5" hidden="1" customHeight="1" outlineLevel="1" x14ac:dyDescent="0.35">
      <c r="A48" s="117"/>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-1.777777777777778E-5</v>
      </c>
      <c r="Y48" s="35">
        <f>$W$28/'Fixed data'!$C$7</f>
        <v>-1.777777777777778E-5</v>
      </c>
      <c r="Z48" s="35">
        <f>$W$28/'Fixed data'!$C$7</f>
        <v>-1.777777777777778E-5</v>
      </c>
      <c r="AA48" s="35">
        <f>$W$28/'Fixed data'!$C$7</f>
        <v>-1.777777777777778E-5</v>
      </c>
      <c r="AB48" s="35">
        <f>$W$28/'Fixed data'!$C$7</f>
        <v>-1.777777777777778E-5</v>
      </c>
      <c r="AC48" s="35">
        <f>$W$28/'Fixed data'!$C$7</f>
        <v>-1.777777777777778E-5</v>
      </c>
      <c r="AD48" s="35">
        <f>$W$28/'Fixed data'!$C$7</f>
        <v>-1.777777777777778E-5</v>
      </c>
      <c r="AE48" s="35">
        <f>$W$28/'Fixed data'!$C$7</f>
        <v>-1.777777777777778E-5</v>
      </c>
      <c r="AF48" s="35">
        <f>$W$28/'Fixed data'!$C$7</f>
        <v>-1.777777777777778E-5</v>
      </c>
      <c r="AG48" s="35">
        <f>$W$28/'Fixed data'!$C$7</f>
        <v>-1.777777777777778E-5</v>
      </c>
      <c r="AH48" s="35">
        <f>$W$28/'Fixed data'!$C$7</f>
        <v>-1.777777777777778E-5</v>
      </c>
      <c r="AI48" s="35">
        <f>$W$28/'Fixed data'!$C$7</f>
        <v>-1.777777777777778E-5</v>
      </c>
      <c r="AJ48" s="35">
        <f>$W$28/'Fixed data'!$C$7</f>
        <v>-1.777777777777778E-5</v>
      </c>
      <c r="AK48" s="35">
        <f>$W$28/'Fixed data'!$C$7</f>
        <v>-1.777777777777778E-5</v>
      </c>
      <c r="AL48" s="35">
        <f>$W$28/'Fixed data'!$C$7</f>
        <v>-1.777777777777778E-5</v>
      </c>
      <c r="AM48" s="35">
        <f>$W$28/'Fixed data'!$C$7</f>
        <v>-1.777777777777778E-5</v>
      </c>
      <c r="AN48" s="35">
        <f>$W$28/'Fixed data'!$C$7</f>
        <v>-1.777777777777778E-5</v>
      </c>
      <c r="AO48" s="35">
        <f>$W$28/'Fixed data'!$C$7</f>
        <v>-1.777777777777778E-5</v>
      </c>
      <c r="AP48" s="35">
        <f>$W$28/'Fixed data'!$C$7</f>
        <v>-1.777777777777778E-5</v>
      </c>
      <c r="AQ48" s="35">
        <f>$W$28/'Fixed data'!$C$7</f>
        <v>-1.777777777777778E-5</v>
      </c>
      <c r="AR48" s="35">
        <f>$W$28/'Fixed data'!$C$7</f>
        <v>-1.777777777777778E-5</v>
      </c>
      <c r="AS48" s="35">
        <f>$W$28/'Fixed data'!$C$7</f>
        <v>-1.777777777777778E-5</v>
      </c>
      <c r="AT48" s="35">
        <f>$W$28/'Fixed data'!$C$7</f>
        <v>-1.777777777777778E-5</v>
      </c>
      <c r="AU48" s="35">
        <f>$W$28/'Fixed data'!$C$7</f>
        <v>-1.777777777777778E-5</v>
      </c>
      <c r="AV48" s="35">
        <f>$W$28/'Fixed data'!$C$7</f>
        <v>-1.777777777777778E-5</v>
      </c>
      <c r="AW48" s="35">
        <f>$W$28/'Fixed data'!$C$7</f>
        <v>-1.777777777777778E-5</v>
      </c>
      <c r="AX48" s="35">
        <f>$W$28/'Fixed data'!$C$7</f>
        <v>-1.777777777777778E-5</v>
      </c>
      <c r="AY48" s="35">
        <f>$W$28/'Fixed data'!$C$7</f>
        <v>-1.777777777777778E-5</v>
      </c>
      <c r="AZ48" s="35">
        <f>$W$28/'Fixed data'!$C$7</f>
        <v>-1.777777777777778E-5</v>
      </c>
      <c r="BA48" s="35">
        <f>$W$28/'Fixed data'!$C$7</f>
        <v>-1.777777777777778E-5</v>
      </c>
      <c r="BB48" s="35">
        <f>$W$28/'Fixed data'!$C$7</f>
        <v>-1.777777777777778E-5</v>
      </c>
      <c r="BC48" s="35">
        <f>$W$28/'Fixed data'!$C$7</f>
        <v>-1.777777777777778E-5</v>
      </c>
      <c r="BD48" s="35">
        <f>$W$28/'Fixed data'!$C$7</f>
        <v>-1.777777777777778E-5</v>
      </c>
    </row>
    <row r="49" spans="1:56" ht="16.5" hidden="1" customHeight="1" outlineLevel="1" x14ac:dyDescent="0.35">
      <c r="A49" s="117"/>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-1.777777777777778E-5</v>
      </c>
      <c r="Z49" s="35">
        <f>$X$28/'Fixed data'!$C$7</f>
        <v>-1.777777777777778E-5</v>
      </c>
      <c r="AA49" s="35">
        <f>$X$28/'Fixed data'!$C$7</f>
        <v>-1.777777777777778E-5</v>
      </c>
      <c r="AB49" s="35">
        <f>$X$28/'Fixed data'!$C$7</f>
        <v>-1.777777777777778E-5</v>
      </c>
      <c r="AC49" s="35">
        <f>$X$28/'Fixed data'!$C$7</f>
        <v>-1.777777777777778E-5</v>
      </c>
      <c r="AD49" s="35">
        <f>$X$28/'Fixed data'!$C$7</f>
        <v>-1.777777777777778E-5</v>
      </c>
      <c r="AE49" s="35">
        <f>$X$28/'Fixed data'!$C$7</f>
        <v>-1.777777777777778E-5</v>
      </c>
      <c r="AF49" s="35">
        <f>$X$28/'Fixed data'!$C$7</f>
        <v>-1.777777777777778E-5</v>
      </c>
      <c r="AG49" s="35">
        <f>$X$28/'Fixed data'!$C$7</f>
        <v>-1.777777777777778E-5</v>
      </c>
      <c r="AH49" s="35">
        <f>$X$28/'Fixed data'!$C$7</f>
        <v>-1.777777777777778E-5</v>
      </c>
      <c r="AI49" s="35">
        <f>$X$28/'Fixed data'!$C$7</f>
        <v>-1.777777777777778E-5</v>
      </c>
      <c r="AJ49" s="35">
        <f>$X$28/'Fixed data'!$C$7</f>
        <v>-1.777777777777778E-5</v>
      </c>
      <c r="AK49" s="35">
        <f>$X$28/'Fixed data'!$C$7</f>
        <v>-1.777777777777778E-5</v>
      </c>
      <c r="AL49" s="35">
        <f>$X$28/'Fixed data'!$C$7</f>
        <v>-1.777777777777778E-5</v>
      </c>
      <c r="AM49" s="35">
        <f>$X$28/'Fixed data'!$C$7</f>
        <v>-1.777777777777778E-5</v>
      </c>
      <c r="AN49" s="35">
        <f>$X$28/'Fixed data'!$C$7</f>
        <v>-1.777777777777778E-5</v>
      </c>
      <c r="AO49" s="35">
        <f>$X$28/'Fixed data'!$C$7</f>
        <v>-1.777777777777778E-5</v>
      </c>
      <c r="AP49" s="35">
        <f>$X$28/'Fixed data'!$C$7</f>
        <v>-1.777777777777778E-5</v>
      </c>
      <c r="AQ49" s="35">
        <f>$X$28/'Fixed data'!$C$7</f>
        <v>-1.777777777777778E-5</v>
      </c>
      <c r="AR49" s="35">
        <f>$X$28/'Fixed data'!$C$7</f>
        <v>-1.777777777777778E-5</v>
      </c>
      <c r="AS49" s="35">
        <f>$X$28/'Fixed data'!$C$7</f>
        <v>-1.777777777777778E-5</v>
      </c>
      <c r="AT49" s="35">
        <f>$X$28/'Fixed data'!$C$7</f>
        <v>-1.777777777777778E-5</v>
      </c>
      <c r="AU49" s="35">
        <f>$X$28/'Fixed data'!$C$7</f>
        <v>-1.777777777777778E-5</v>
      </c>
      <c r="AV49" s="35">
        <f>$X$28/'Fixed data'!$C$7</f>
        <v>-1.777777777777778E-5</v>
      </c>
      <c r="AW49" s="35">
        <f>$X$28/'Fixed data'!$C$7</f>
        <v>-1.777777777777778E-5</v>
      </c>
      <c r="AX49" s="35">
        <f>$X$28/'Fixed data'!$C$7</f>
        <v>-1.777777777777778E-5</v>
      </c>
      <c r="AY49" s="35">
        <f>$X$28/'Fixed data'!$C$7</f>
        <v>-1.777777777777778E-5</v>
      </c>
      <c r="AZ49" s="35">
        <f>$X$28/'Fixed data'!$C$7</f>
        <v>-1.777777777777778E-5</v>
      </c>
      <c r="BA49" s="35">
        <f>$X$28/'Fixed data'!$C$7</f>
        <v>-1.777777777777778E-5</v>
      </c>
      <c r="BB49" s="35">
        <f>$X$28/'Fixed data'!$C$7</f>
        <v>-1.777777777777778E-5</v>
      </c>
      <c r="BC49" s="35">
        <f>$X$28/'Fixed data'!$C$7</f>
        <v>-1.777777777777778E-5</v>
      </c>
      <c r="BD49" s="35">
        <f>$X$28/'Fixed data'!$C$7</f>
        <v>-1.777777777777778E-5</v>
      </c>
    </row>
    <row r="50" spans="1:56" ht="16.5" hidden="1" customHeight="1" outlineLevel="1" x14ac:dyDescent="0.35">
      <c r="A50" s="117"/>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-1.777777777777778E-5</v>
      </c>
      <c r="AA50" s="35">
        <f>$Y$28/'Fixed data'!$C$7</f>
        <v>-1.777777777777778E-5</v>
      </c>
      <c r="AB50" s="35">
        <f>$Y$28/'Fixed data'!$C$7</f>
        <v>-1.777777777777778E-5</v>
      </c>
      <c r="AC50" s="35">
        <f>$Y$28/'Fixed data'!$C$7</f>
        <v>-1.777777777777778E-5</v>
      </c>
      <c r="AD50" s="35">
        <f>$Y$28/'Fixed data'!$C$7</f>
        <v>-1.777777777777778E-5</v>
      </c>
      <c r="AE50" s="35">
        <f>$Y$28/'Fixed data'!$C$7</f>
        <v>-1.777777777777778E-5</v>
      </c>
      <c r="AF50" s="35">
        <f>$Y$28/'Fixed data'!$C$7</f>
        <v>-1.777777777777778E-5</v>
      </c>
      <c r="AG50" s="35">
        <f>$Y$28/'Fixed data'!$C$7</f>
        <v>-1.777777777777778E-5</v>
      </c>
      <c r="AH50" s="35">
        <f>$Y$28/'Fixed data'!$C$7</f>
        <v>-1.777777777777778E-5</v>
      </c>
      <c r="AI50" s="35">
        <f>$Y$28/'Fixed data'!$C$7</f>
        <v>-1.777777777777778E-5</v>
      </c>
      <c r="AJ50" s="35">
        <f>$Y$28/'Fixed data'!$C$7</f>
        <v>-1.777777777777778E-5</v>
      </c>
      <c r="AK50" s="35">
        <f>$Y$28/'Fixed data'!$C$7</f>
        <v>-1.777777777777778E-5</v>
      </c>
      <c r="AL50" s="35">
        <f>$Y$28/'Fixed data'!$C$7</f>
        <v>-1.777777777777778E-5</v>
      </c>
      <c r="AM50" s="35">
        <f>$Y$28/'Fixed data'!$C$7</f>
        <v>-1.777777777777778E-5</v>
      </c>
      <c r="AN50" s="35">
        <f>$Y$28/'Fixed data'!$C$7</f>
        <v>-1.777777777777778E-5</v>
      </c>
      <c r="AO50" s="35">
        <f>$Y$28/'Fixed data'!$C$7</f>
        <v>-1.777777777777778E-5</v>
      </c>
      <c r="AP50" s="35">
        <f>$Y$28/'Fixed data'!$C$7</f>
        <v>-1.777777777777778E-5</v>
      </c>
      <c r="AQ50" s="35">
        <f>$Y$28/'Fixed data'!$C$7</f>
        <v>-1.777777777777778E-5</v>
      </c>
      <c r="AR50" s="35">
        <f>$Y$28/'Fixed data'!$C$7</f>
        <v>-1.777777777777778E-5</v>
      </c>
      <c r="AS50" s="35">
        <f>$Y$28/'Fixed data'!$C$7</f>
        <v>-1.777777777777778E-5</v>
      </c>
      <c r="AT50" s="35">
        <f>$Y$28/'Fixed data'!$C$7</f>
        <v>-1.777777777777778E-5</v>
      </c>
      <c r="AU50" s="35">
        <f>$Y$28/'Fixed data'!$C$7</f>
        <v>-1.777777777777778E-5</v>
      </c>
      <c r="AV50" s="35">
        <f>$Y$28/'Fixed data'!$C$7</f>
        <v>-1.777777777777778E-5</v>
      </c>
      <c r="AW50" s="35">
        <f>$Y$28/'Fixed data'!$C$7</f>
        <v>-1.777777777777778E-5</v>
      </c>
      <c r="AX50" s="35">
        <f>$Y$28/'Fixed data'!$C$7</f>
        <v>-1.777777777777778E-5</v>
      </c>
      <c r="AY50" s="35">
        <f>$Y$28/'Fixed data'!$C$7</f>
        <v>-1.777777777777778E-5</v>
      </c>
      <c r="AZ50" s="35">
        <f>$Y$28/'Fixed data'!$C$7</f>
        <v>-1.777777777777778E-5</v>
      </c>
      <c r="BA50" s="35">
        <f>$Y$28/'Fixed data'!$C$7</f>
        <v>-1.777777777777778E-5</v>
      </c>
      <c r="BB50" s="35">
        <f>$Y$28/'Fixed data'!$C$7</f>
        <v>-1.777777777777778E-5</v>
      </c>
      <c r="BC50" s="35">
        <f>$Y$28/'Fixed data'!$C$7</f>
        <v>-1.777777777777778E-5</v>
      </c>
      <c r="BD50" s="35">
        <f>$Y$28/'Fixed data'!$C$7</f>
        <v>-1.777777777777778E-5</v>
      </c>
    </row>
    <row r="51" spans="1:56" ht="16.5" hidden="1" customHeight="1" outlineLevel="1" x14ac:dyDescent="0.35">
      <c r="A51" s="117"/>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-1.777777777777778E-5</v>
      </c>
      <c r="AB51" s="35">
        <f>$Z$28/'Fixed data'!$C$7</f>
        <v>-1.777777777777778E-5</v>
      </c>
      <c r="AC51" s="35">
        <f>$Z$28/'Fixed data'!$C$7</f>
        <v>-1.777777777777778E-5</v>
      </c>
      <c r="AD51" s="35">
        <f>$Z$28/'Fixed data'!$C$7</f>
        <v>-1.777777777777778E-5</v>
      </c>
      <c r="AE51" s="35">
        <f>$Z$28/'Fixed data'!$C$7</f>
        <v>-1.777777777777778E-5</v>
      </c>
      <c r="AF51" s="35">
        <f>$Z$28/'Fixed data'!$C$7</f>
        <v>-1.777777777777778E-5</v>
      </c>
      <c r="AG51" s="35">
        <f>$Z$28/'Fixed data'!$C$7</f>
        <v>-1.777777777777778E-5</v>
      </c>
      <c r="AH51" s="35">
        <f>$Z$28/'Fixed data'!$C$7</f>
        <v>-1.777777777777778E-5</v>
      </c>
      <c r="AI51" s="35">
        <f>$Z$28/'Fixed data'!$C$7</f>
        <v>-1.777777777777778E-5</v>
      </c>
      <c r="AJ51" s="35">
        <f>$Z$28/'Fixed data'!$C$7</f>
        <v>-1.777777777777778E-5</v>
      </c>
      <c r="AK51" s="35">
        <f>$Z$28/'Fixed data'!$C$7</f>
        <v>-1.777777777777778E-5</v>
      </c>
      <c r="AL51" s="35">
        <f>$Z$28/'Fixed data'!$C$7</f>
        <v>-1.777777777777778E-5</v>
      </c>
      <c r="AM51" s="35">
        <f>$Z$28/'Fixed data'!$C$7</f>
        <v>-1.777777777777778E-5</v>
      </c>
      <c r="AN51" s="35">
        <f>$Z$28/'Fixed data'!$C$7</f>
        <v>-1.777777777777778E-5</v>
      </c>
      <c r="AO51" s="35">
        <f>$Z$28/'Fixed data'!$C$7</f>
        <v>-1.777777777777778E-5</v>
      </c>
      <c r="AP51" s="35">
        <f>$Z$28/'Fixed data'!$C$7</f>
        <v>-1.777777777777778E-5</v>
      </c>
      <c r="AQ51" s="35">
        <f>$Z$28/'Fixed data'!$C$7</f>
        <v>-1.777777777777778E-5</v>
      </c>
      <c r="AR51" s="35">
        <f>$Z$28/'Fixed data'!$C$7</f>
        <v>-1.777777777777778E-5</v>
      </c>
      <c r="AS51" s="35">
        <f>$Z$28/'Fixed data'!$C$7</f>
        <v>-1.777777777777778E-5</v>
      </c>
      <c r="AT51" s="35">
        <f>$Z$28/'Fixed data'!$C$7</f>
        <v>-1.777777777777778E-5</v>
      </c>
      <c r="AU51" s="35">
        <f>$Z$28/'Fixed data'!$C$7</f>
        <v>-1.777777777777778E-5</v>
      </c>
      <c r="AV51" s="35">
        <f>$Z$28/'Fixed data'!$C$7</f>
        <v>-1.777777777777778E-5</v>
      </c>
      <c r="AW51" s="35">
        <f>$Z$28/'Fixed data'!$C$7</f>
        <v>-1.777777777777778E-5</v>
      </c>
      <c r="AX51" s="35">
        <f>$Z$28/'Fixed data'!$C$7</f>
        <v>-1.777777777777778E-5</v>
      </c>
      <c r="AY51" s="35">
        <f>$Z$28/'Fixed data'!$C$7</f>
        <v>-1.777777777777778E-5</v>
      </c>
      <c r="AZ51" s="35">
        <f>$Z$28/'Fixed data'!$C$7</f>
        <v>-1.777777777777778E-5</v>
      </c>
      <c r="BA51" s="35">
        <f>$Z$28/'Fixed data'!$C$7</f>
        <v>-1.777777777777778E-5</v>
      </c>
      <c r="BB51" s="35">
        <f>$Z$28/'Fixed data'!$C$7</f>
        <v>-1.777777777777778E-5</v>
      </c>
      <c r="BC51" s="35">
        <f>$Z$28/'Fixed data'!$C$7</f>
        <v>-1.777777777777778E-5</v>
      </c>
      <c r="BD51" s="35">
        <f>$Z$28/'Fixed data'!$C$7</f>
        <v>-1.777777777777778E-5</v>
      </c>
    </row>
    <row r="52" spans="1:56" ht="16.5" hidden="1" customHeight="1" outlineLevel="1" x14ac:dyDescent="0.35">
      <c r="A52" s="117"/>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-1.777777777777778E-5</v>
      </c>
      <c r="AC52" s="35">
        <f>$AA$28/'Fixed data'!$C$7</f>
        <v>-1.777777777777778E-5</v>
      </c>
      <c r="AD52" s="35">
        <f>$AA$28/'Fixed data'!$C$7</f>
        <v>-1.777777777777778E-5</v>
      </c>
      <c r="AE52" s="35">
        <f>$AA$28/'Fixed data'!$C$7</f>
        <v>-1.777777777777778E-5</v>
      </c>
      <c r="AF52" s="35">
        <f>$AA$28/'Fixed data'!$C$7</f>
        <v>-1.777777777777778E-5</v>
      </c>
      <c r="AG52" s="35">
        <f>$AA$28/'Fixed data'!$C$7</f>
        <v>-1.777777777777778E-5</v>
      </c>
      <c r="AH52" s="35">
        <f>$AA$28/'Fixed data'!$C$7</f>
        <v>-1.777777777777778E-5</v>
      </c>
      <c r="AI52" s="35">
        <f>$AA$28/'Fixed data'!$C$7</f>
        <v>-1.777777777777778E-5</v>
      </c>
      <c r="AJ52" s="35">
        <f>$AA$28/'Fixed data'!$C$7</f>
        <v>-1.777777777777778E-5</v>
      </c>
      <c r="AK52" s="35">
        <f>$AA$28/'Fixed data'!$C$7</f>
        <v>-1.777777777777778E-5</v>
      </c>
      <c r="AL52" s="35">
        <f>$AA$28/'Fixed data'!$C$7</f>
        <v>-1.777777777777778E-5</v>
      </c>
      <c r="AM52" s="35">
        <f>$AA$28/'Fixed data'!$C$7</f>
        <v>-1.777777777777778E-5</v>
      </c>
      <c r="AN52" s="35">
        <f>$AA$28/'Fixed data'!$C$7</f>
        <v>-1.777777777777778E-5</v>
      </c>
      <c r="AO52" s="35">
        <f>$AA$28/'Fixed data'!$C$7</f>
        <v>-1.777777777777778E-5</v>
      </c>
      <c r="AP52" s="35">
        <f>$AA$28/'Fixed data'!$C$7</f>
        <v>-1.777777777777778E-5</v>
      </c>
      <c r="AQ52" s="35">
        <f>$AA$28/'Fixed data'!$C$7</f>
        <v>-1.777777777777778E-5</v>
      </c>
      <c r="AR52" s="35">
        <f>$AA$28/'Fixed data'!$C$7</f>
        <v>-1.777777777777778E-5</v>
      </c>
      <c r="AS52" s="35">
        <f>$AA$28/'Fixed data'!$C$7</f>
        <v>-1.777777777777778E-5</v>
      </c>
      <c r="AT52" s="35">
        <f>$AA$28/'Fixed data'!$C$7</f>
        <v>-1.777777777777778E-5</v>
      </c>
      <c r="AU52" s="35">
        <f>$AA$28/'Fixed data'!$C$7</f>
        <v>-1.777777777777778E-5</v>
      </c>
      <c r="AV52" s="35">
        <f>$AA$28/'Fixed data'!$C$7</f>
        <v>-1.777777777777778E-5</v>
      </c>
      <c r="AW52" s="35">
        <f>$AA$28/'Fixed data'!$C$7</f>
        <v>-1.777777777777778E-5</v>
      </c>
      <c r="AX52" s="35">
        <f>$AA$28/'Fixed data'!$C$7</f>
        <v>-1.777777777777778E-5</v>
      </c>
      <c r="AY52" s="35">
        <f>$AA$28/'Fixed data'!$C$7</f>
        <v>-1.777777777777778E-5</v>
      </c>
      <c r="AZ52" s="35">
        <f>$AA$28/'Fixed data'!$C$7</f>
        <v>-1.777777777777778E-5</v>
      </c>
      <c r="BA52" s="35">
        <f>$AA$28/'Fixed data'!$C$7</f>
        <v>-1.777777777777778E-5</v>
      </c>
      <c r="BB52" s="35">
        <f>$AA$28/'Fixed data'!$C$7</f>
        <v>-1.777777777777778E-5</v>
      </c>
      <c r="BC52" s="35">
        <f>$AA$28/'Fixed data'!$C$7</f>
        <v>-1.777777777777778E-5</v>
      </c>
      <c r="BD52" s="35">
        <f>$AA$28/'Fixed data'!$C$7</f>
        <v>-1.777777777777778E-5</v>
      </c>
    </row>
    <row r="53" spans="1:56" ht="16.5" hidden="1" customHeight="1" outlineLevel="1" x14ac:dyDescent="0.35">
      <c r="A53" s="117"/>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-1.777777777777778E-5</v>
      </c>
      <c r="AD53" s="35">
        <f>$AB$28/'Fixed data'!$C$7</f>
        <v>-1.777777777777778E-5</v>
      </c>
      <c r="AE53" s="35">
        <f>$AB$28/'Fixed data'!$C$7</f>
        <v>-1.777777777777778E-5</v>
      </c>
      <c r="AF53" s="35">
        <f>$AB$28/'Fixed data'!$C$7</f>
        <v>-1.777777777777778E-5</v>
      </c>
      <c r="AG53" s="35">
        <f>$AB$28/'Fixed data'!$C$7</f>
        <v>-1.777777777777778E-5</v>
      </c>
      <c r="AH53" s="35">
        <f>$AB$28/'Fixed data'!$C$7</f>
        <v>-1.777777777777778E-5</v>
      </c>
      <c r="AI53" s="35">
        <f>$AB$28/'Fixed data'!$C$7</f>
        <v>-1.777777777777778E-5</v>
      </c>
      <c r="AJ53" s="35">
        <f>$AB$28/'Fixed data'!$C$7</f>
        <v>-1.777777777777778E-5</v>
      </c>
      <c r="AK53" s="35">
        <f>$AB$28/'Fixed data'!$C$7</f>
        <v>-1.777777777777778E-5</v>
      </c>
      <c r="AL53" s="35">
        <f>$AB$28/'Fixed data'!$C$7</f>
        <v>-1.777777777777778E-5</v>
      </c>
      <c r="AM53" s="35">
        <f>$AB$28/'Fixed data'!$C$7</f>
        <v>-1.777777777777778E-5</v>
      </c>
      <c r="AN53" s="35">
        <f>$AB$28/'Fixed data'!$C$7</f>
        <v>-1.777777777777778E-5</v>
      </c>
      <c r="AO53" s="35">
        <f>$AB$28/'Fixed data'!$C$7</f>
        <v>-1.777777777777778E-5</v>
      </c>
      <c r="AP53" s="35">
        <f>$AB$28/'Fixed data'!$C$7</f>
        <v>-1.777777777777778E-5</v>
      </c>
      <c r="AQ53" s="35">
        <f>$AB$28/'Fixed data'!$C$7</f>
        <v>-1.777777777777778E-5</v>
      </c>
      <c r="AR53" s="35">
        <f>$AB$28/'Fixed data'!$C$7</f>
        <v>-1.777777777777778E-5</v>
      </c>
      <c r="AS53" s="35">
        <f>$AB$28/'Fixed data'!$C$7</f>
        <v>-1.777777777777778E-5</v>
      </c>
      <c r="AT53" s="35">
        <f>$AB$28/'Fixed data'!$C$7</f>
        <v>-1.777777777777778E-5</v>
      </c>
      <c r="AU53" s="35">
        <f>$AB$28/'Fixed data'!$C$7</f>
        <v>-1.777777777777778E-5</v>
      </c>
      <c r="AV53" s="35">
        <f>$AB$28/'Fixed data'!$C$7</f>
        <v>-1.777777777777778E-5</v>
      </c>
      <c r="AW53" s="35">
        <f>$AB$28/'Fixed data'!$C$7</f>
        <v>-1.777777777777778E-5</v>
      </c>
      <c r="AX53" s="35">
        <f>$AB$28/'Fixed data'!$C$7</f>
        <v>-1.777777777777778E-5</v>
      </c>
      <c r="AY53" s="35">
        <f>$AB$28/'Fixed data'!$C$7</f>
        <v>-1.777777777777778E-5</v>
      </c>
      <c r="AZ53" s="35">
        <f>$AB$28/'Fixed data'!$C$7</f>
        <v>-1.777777777777778E-5</v>
      </c>
      <c r="BA53" s="35">
        <f>$AB$28/'Fixed data'!$C$7</f>
        <v>-1.777777777777778E-5</v>
      </c>
      <c r="BB53" s="35">
        <f>$AB$28/'Fixed data'!$C$7</f>
        <v>-1.777777777777778E-5</v>
      </c>
      <c r="BC53" s="35">
        <f>$AB$28/'Fixed data'!$C$7</f>
        <v>-1.777777777777778E-5</v>
      </c>
      <c r="BD53" s="35">
        <f>$AB$28/'Fixed data'!$C$7</f>
        <v>-1.777777777777778E-5</v>
      </c>
    </row>
    <row r="54" spans="1:56" ht="16.5" hidden="1" customHeight="1" outlineLevel="1" x14ac:dyDescent="0.35">
      <c r="A54" s="117"/>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-1.777777777777778E-5</v>
      </c>
      <c r="AE54" s="35">
        <f>$AC$28/'Fixed data'!$C$7</f>
        <v>-1.777777777777778E-5</v>
      </c>
      <c r="AF54" s="35">
        <f>$AC$28/'Fixed data'!$C$7</f>
        <v>-1.777777777777778E-5</v>
      </c>
      <c r="AG54" s="35">
        <f>$AC$28/'Fixed data'!$C$7</f>
        <v>-1.777777777777778E-5</v>
      </c>
      <c r="AH54" s="35">
        <f>$AC$28/'Fixed data'!$C$7</f>
        <v>-1.777777777777778E-5</v>
      </c>
      <c r="AI54" s="35">
        <f>$AC$28/'Fixed data'!$C$7</f>
        <v>-1.777777777777778E-5</v>
      </c>
      <c r="AJ54" s="35">
        <f>$AC$28/'Fixed data'!$C$7</f>
        <v>-1.777777777777778E-5</v>
      </c>
      <c r="AK54" s="35">
        <f>$AC$28/'Fixed data'!$C$7</f>
        <v>-1.777777777777778E-5</v>
      </c>
      <c r="AL54" s="35">
        <f>$AC$28/'Fixed data'!$C$7</f>
        <v>-1.777777777777778E-5</v>
      </c>
      <c r="AM54" s="35">
        <f>$AC$28/'Fixed data'!$C$7</f>
        <v>-1.777777777777778E-5</v>
      </c>
      <c r="AN54" s="35">
        <f>$AC$28/'Fixed data'!$C$7</f>
        <v>-1.777777777777778E-5</v>
      </c>
      <c r="AO54" s="35">
        <f>$AC$28/'Fixed data'!$C$7</f>
        <v>-1.777777777777778E-5</v>
      </c>
      <c r="AP54" s="35">
        <f>$AC$28/'Fixed data'!$C$7</f>
        <v>-1.777777777777778E-5</v>
      </c>
      <c r="AQ54" s="35">
        <f>$AC$28/'Fixed data'!$C$7</f>
        <v>-1.777777777777778E-5</v>
      </c>
      <c r="AR54" s="35">
        <f>$AC$28/'Fixed data'!$C$7</f>
        <v>-1.777777777777778E-5</v>
      </c>
      <c r="AS54" s="35">
        <f>$AC$28/'Fixed data'!$C$7</f>
        <v>-1.777777777777778E-5</v>
      </c>
      <c r="AT54" s="35">
        <f>$AC$28/'Fixed data'!$C$7</f>
        <v>-1.777777777777778E-5</v>
      </c>
      <c r="AU54" s="35">
        <f>$AC$28/'Fixed data'!$C$7</f>
        <v>-1.777777777777778E-5</v>
      </c>
      <c r="AV54" s="35">
        <f>$AC$28/'Fixed data'!$C$7</f>
        <v>-1.777777777777778E-5</v>
      </c>
      <c r="AW54" s="35">
        <f>$AC$28/'Fixed data'!$C$7</f>
        <v>-1.777777777777778E-5</v>
      </c>
      <c r="AX54" s="35">
        <f>$AC$28/'Fixed data'!$C$7</f>
        <v>-1.777777777777778E-5</v>
      </c>
      <c r="AY54" s="35">
        <f>$AC$28/'Fixed data'!$C$7</f>
        <v>-1.777777777777778E-5</v>
      </c>
      <c r="AZ54" s="35">
        <f>$AC$28/'Fixed data'!$C$7</f>
        <v>-1.777777777777778E-5</v>
      </c>
      <c r="BA54" s="35">
        <f>$AC$28/'Fixed data'!$C$7</f>
        <v>-1.777777777777778E-5</v>
      </c>
      <c r="BB54" s="35">
        <f>$AC$28/'Fixed data'!$C$7</f>
        <v>-1.777777777777778E-5</v>
      </c>
      <c r="BC54" s="35">
        <f>$AC$28/'Fixed data'!$C$7</f>
        <v>-1.777777777777778E-5</v>
      </c>
      <c r="BD54" s="35">
        <f>$AC$28/'Fixed data'!$C$7</f>
        <v>-1.777777777777778E-5</v>
      </c>
    </row>
    <row r="55" spans="1:56" ht="16.5" hidden="1" customHeight="1" outlineLevel="1" x14ac:dyDescent="0.35">
      <c r="A55" s="117"/>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-1.777777777777778E-5</v>
      </c>
      <c r="AF55" s="35">
        <f>$AD$28/'Fixed data'!$C$7</f>
        <v>-1.777777777777778E-5</v>
      </c>
      <c r="AG55" s="35">
        <f>$AD$28/'Fixed data'!$C$7</f>
        <v>-1.777777777777778E-5</v>
      </c>
      <c r="AH55" s="35">
        <f>$AD$28/'Fixed data'!$C$7</f>
        <v>-1.777777777777778E-5</v>
      </c>
      <c r="AI55" s="35">
        <f>$AD$28/'Fixed data'!$C$7</f>
        <v>-1.777777777777778E-5</v>
      </c>
      <c r="AJ55" s="35">
        <f>$AD$28/'Fixed data'!$C$7</f>
        <v>-1.777777777777778E-5</v>
      </c>
      <c r="AK55" s="35">
        <f>$AD$28/'Fixed data'!$C$7</f>
        <v>-1.777777777777778E-5</v>
      </c>
      <c r="AL55" s="35">
        <f>$AD$28/'Fixed data'!$C$7</f>
        <v>-1.777777777777778E-5</v>
      </c>
      <c r="AM55" s="35">
        <f>$AD$28/'Fixed data'!$C$7</f>
        <v>-1.777777777777778E-5</v>
      </c>
      <c r="AN55" s="35">
        <f>$AD$28/'Fixed data'!$C$7</f>
        <v>-1.777777777777778E-5</v>
      </c>
      <c r="AO55" s="35">
        <f>$AD$28/'Fixed data'!$C$7</f>
        <v>-1.777777777777778E-5</v>
      </c>
      <c r="AP55" s="35">
        <f>$AD$28/'Fixed data'!$C$7</f>
        <v>-1.777777777777778E-5</v>
      </c>
      <c r="AQ55" s="35">
        <f>$AD$28/'Fixed data'!$C$7</f>
        <v>-1.777777777777778E-5</v>
      </c>
      <c r="AR55" s="35">
        <f>$AD$28/'Fixed data'!$C$7</f>
        <v>-1.777777777777778E-5</v>
      </c>
      <c r="AS55" s="35">
        <f>$AD$28/'Fixed data'!$C$7</f>
        <v>-1.777777777777778E-5</v>
      </c>
      <c r="AT55" s="35">
        <f>$AD$28/'Fixed data'!$C$7</f>
        <v>-1.777777777777778E-5</v>
      </c>
      <c r="AU55" s="35">
        <f>$AD$28/'Fixed data'!$C$7</f>
        <v>-1.777777777777778E-5</v>
      </c>
      <c r="AV55" s="35">
        <f>$AD$28/'Fixed data'!$C$7</f>
        <v>-1.777777777777778E-5</v>
      </c>
      <c r="AW55" s="35">
        <f>$AD$28/'Fixed data'!$C$7</f>
        <v>-1.777777777777778E-5</v>
      </c>
      <c r="AX55" s="35">
        <f>$AD$28/'Fixed data'!$C$7</f>
        <v>-1.777777777777778E-5</v>
      </c>
      <c r="AY55" s="35">
        <f>$AD$28/'Fixed data'!$C$7</f>
        <v>-1.777777777777778E-5</v>
      </c>
      <c r="AZ55" s="35">
        <f>$AD$28/'Fixed data'!$C$7</f>
        <v>-1.777777777777778E-5</v>
      </c>
      <c r="BA55" s="35">
        <f>$AD$28/'Fixed data'!$C$7</f>
        <v>-1.777777777777778E-5</v>
      </c>
      <c r="BB55" s="35">
        <f>$AD$28/'Fixed data'!$C$7</f>
        <v>-1.777777777777778E-5</v>
      </c>
      <c r="BC55" s="35">
        <f>$AD$28/'Fixed data'!$C$7</f>
        <v>-1.777777777777778E-5</v>
      </c>
      <c r="BD55" s="35">
        <f>$AD$28/'Fixed data'!$C$7</f>
        <v>-1.777777777777778E-5</v>
      </c>
    </row>
    <row r="56" spans="1:56" ht="16.5" hidden="1" customHeight="1" outlineLevel="1" x14ac:dyDescent="0.35">
      <c r="A56" s="117"/>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-1.777777777777778E-5</v>
      </c>
      <c r="AG56" s="35">
        <f>$AE$28/'Fixed data'!$C$7</f>
        <v>-1.777777777777778E-5</v>
      </c>
      <c r="AH56" s="35">
        <f>$AE$28/'Fixed data'!$C$7</f>
        <v>-1.777777777777778E-5</v>
      </c>
      <c r="AI56" s="35">
        <f>$AE$28/'Fixed data'!$C$7</f>
        <v>-1.777777777777778E-5</v>
      </c>
      <c r="AJ56" s="35">
        <f>$AE$28/'Fixed data'!$C$7</f>
        <v>-1.777777777777778E-5</v>
      </c>
      <c r="AK56" s="35">
        <f>$AE$28/'Fixed data'!$C$7</f>
        <v>-1.777777777777778E-5</v>
      </c>
      <c r="AL56" s="35">
        <f>$AE$28/'Fixed data'!$C$7</f>
        <v>-1.777777777777778E-5</v>
      </c>
      <c r="AM56" s="35">
        <f>$AE$28/'Fixed data'!$C$7</f>
        <v>-1.777777777777778E-5</v>
      </c>
      <c r="AN56" s="35">
        <f>$AE$28/'Fixed data'!$C$7</f>
        <v>-1.777777777777778E-5</v>
      </c>
      <c r="AO56" s="35">
        <f>$AE$28/'Fixed data'!$C$7</f>
        <v>-1.777777777777778E-5</v>
      </c>
      <c r="AP56" s="35">
        <f>$AE$28/'Fixed data'!$C$7</f>
        <v>-1.777777777777778E-5</v>
      </c>
      <c r="AQ56" s="35">
        <f>$AE$28/'Fixed data'!$C$7</f>
        <v>-1.777777777777778E-5</v>
      </c>
      <c r="AR56" s="35">
        <f>$AE$28/'Fixed data'!$C$7</f>
        <v>-1.777777777777778E-5</v>
      </c>
      <c r="AS56" s="35">
        <f>$AE$28/'Fixed data'!$C$7</f>
        <v>-1.777777777777778E-5</v>
      </c>
      <c r="AT56" s="35">
        <f>$AE$28/'Fixed data'!$C$7</f>
        <v>-1.777777777777778E-5</v>
      </c>
      <c r="AU56" s="35">
        <f>$AE$28/'Fixed data'!$C$7</f>
        <v>-1.777777777777778E-5</v>
      </c>
      <c r="AV56" s="35">
        <f>$AE$28/'Fixed data'!$C$7</f>
        <v>-1.777777777777778E-5</v>
      </c>
      <c r="AW56" s="35">
        <f>$AE$28/'Fixed data'!$C$7</f>
        <v>-1.777777777777778E-5</v>
      </c>
      <c r="AX56" s="35">
        <f>$AE$28/'Fixed data'!$C$7</f>
        <v>-1.777777777777778E-5</v>
      </c>
      <c r="AY56" s="35">
        <f>$AE$28/'Fixed data'!$C$7</f>
        <v>-1.777777777777778E-5</v>
      </c>
      <c r="AZ56" s="35">
        <f>$AE$28/'Fixed data'!$C$7</f>
        <v>-1.777777777777778E-5</v>
      </c>
      <c r="BA56" s="35">
        <f>$AE$28/'Fixed data'!$C$7</f>
        <v>-1.777777777777778E-5</v>
      </c>
      <c r="BB56" s="35">
        <f>$AE$28/'Fixed data'!$C$7</f>
        <v>-1.777777777777778E-5</v>
      </c>
      <c r="BC56" s="35">
        <f>$AE$28/'Fixed data'!$C$7</f>
        <v>-1.777777777777778E-5</v>
      </c>
      <c r="BD56" s="35">
        <f>$AE$28/'Fixed data'!$C$7</f>
        <v>-1.777777777777778E-5</v>
      </c>
    </row>
    <row r="57" spans="1:56" ht="16.5" hidden="1" customHeight="1" outlineLevel="1" x14ac:dyDescent="0.35">
      <c r="A57" s="117"/>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-1.777777777777778E-5</v>
      </c>
      <c r="AH57" s="35">
        <f>$AF$28/'Fixed data'!$C$7</f>
        <v>-1.777777777777778E-5</v>
      </c>
      <c r="AI57" s="35">
        <f>$AF$28/'Fixed data'!$C$7</f>
        <v>-1.777777777777778E-5</v>
      </c>
      <c r="AJ57" s="35">
        <f>$AF$28/'Fixed data'!$C$7</f>
        <v>-1.777777777777778E-5</v>
      </c>
      <c r="AK57" s="35">
        <f>$AF$28/'Fixed data'!$C$7</f>
        <v>-1.777777777777778E-5</v>
      </c>
      <c r="AL57" s="35">
        <f>$AF$28/'Fixed data'!$C$7</f>
        <v>-1.777777777777778E-5</v>
      </c>
      <c r="AM57" s="35">
        <f>$AF$28/'Fixed data'!$C$7</f>
        <v>-1.777777777777778E-5</v>
      </c>
      <c r="AN57" s="35">
        <f>$AF$28/'Fixed data'!$C$7</f>
        <v>-1.777777777777778E-5</v>
      </c>
      <c r="AO57" s="35">
        <f>$AF$28/'Fixed data'!$C$7</f>
        <v>-1.777777777777778E-5</v>
      </c>
      <c r="AP57" s="35">
        <f>$AF$28/'Fixed data'!$C$7</f>
        <v>-1.777777777777778E-5</v>
      </c>
      <c r="AQ57" s="35">
        <f>$AF$28/'Fixed data'!$C$7</f>
        <v>-1.777777777777778E-5</v>
      </c>
      <c r="AR57" s="35">
        <f>$AF$28/'Fixed data'!$C$7</f>
        <v>-1.777777777777778E-5</v>
      </c>
      <c r="AS57" s="35">
        <f>$AF$28/'Fixed data'!$C$7</f>
        <v>-1.777777777777778E-5</v>
      </c>
      <c r="AT57" s="35">
        <f>$AF$28/'Fixed data'!$C$7</f>
        <v>-1.777777777777778E-5</v>
      </c>
      <c r="AU57" s="35">
        <f>$AF$28/'Fixed data'!$C$7</f>
        <v>-1.777777777777778E-5</v>
      </c>
      <c r="AV57" s="35">
        <f>$AF$28/'Fixed data'!$C$7</f>
        <v>-1.777777777777778E-5</v>
      </c>
      <c r="AW57" s="35">
        <f>$AF$28/'Fixed data'!$C$7</f>
        <v>-1.777777777777778E-5</v>
      </c>
      <c r="AX57" s="35">
        <f>$AF$28/'Fixed data'!$C$7</f>
        <v>-1.777777777777778E-5</v>
      </c>
      <c r="AY57" s="35">
        <f>$AF$28/'Fixed data'!$C$7</f>
        <v>-1.777777777777778E-5</v>
      </c>
      <c r="AZ57" s="35">
        <f>$AF$28/'Fixed data'!$C$7</f>
        <v>-1.777777777777778E-5</v>
      </c>
      <c r="BA57" s="35">
        <f>$AF$28/'Fixed data'!$C$7</f>
        <v>-1.777777777777778E-5</v>
      </c>
      <c r="BB57" s="35">
        <f>$AF$28/'Fixed data'!$C$7</f>
        <v>-1.777777777777778E-5</v>
      </c>
      <c r="BC57" s="35">
        <f>$AF$28/'Fixed data'!$C$7</f>
        <v>-1.777777777777778E-5</v>
      </c>
      <c r="BD57" s="35">
        <f>$AF$28/'Fixed data'!$C$7</f>
        <v>-1.777777777777778E-5</v>
      </c>
    </row>
    <row r="58" spans="1:56" ht="16.5" hidden="1" customHeight="1" outlineLevel="1" x14ac:dyDescent="0.35">
      <c r="A58" s="117"/>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-1.777777777777778E-5</v>
      </c>
      <c r="AI58" s="35">
        <f>$AG$28/'Fixed data'!$C$7</f>
        <v>-1.777777777777778E-5</v>
      </c>
      <c r="AJ58" s="35">
        <f>$AG$28/'Fixed data'!$C$7</f>
        <v>-1.777777777777778E-5</v>
      </c>
      <c r="AK58" s="35">
        <f>$AG$28/'Fixed data'!$C$7</f>
        <v>-1.777777777777778E-5</v>
      </c>
      <c r="AL58" s="35">
        <f>$AG$28/'Fixed data'!$C$7</f>
        <v>-1.777777777777778E-5</v>
      </c>
      <c r="AM58" s="35">
        <f>$AG$28/'Fixed data'!$C$7</f>
        <v>-1.777777777777778E-5</v>
      </c>
      <c r="AN58" s="35">
        <f>$AG$28/'Fixed data'!$C$7</f>
        <v>-1.777777777777778E-5</v>
      </c>
      <c r="AO58" s="35">
        <f>$AG$28/'Fixed data'!$C$7</f>
        <v>-1.777777777777778E-5</v>
      </c>
      <c r="AP58" s="35">
        <f>$AG$28/'Fixed data'!$C$7</f>
        <v>-1.777777777777778E-5</v>
      </c>
      <c r="AQ58" s="35">
        <f>$AG$28/'Fixed data'!$C$7</f>
        <v>-1.777777777777778E-5</v>
      </c>
      <c r="AR58" s="35">
        <f>$AG$28/'Fixed data'!$C$7</f>
        <v>-1.777777777777778E-5</v>
      </c>
      <c r="AS58" s="35">
        <f>$AG$28/'Fixed data'!$C$7</f>
        <v>-1.777777777777778E-5</v>
      </c>
      <c r="AT58" s="35">
        <f>$AG$28/'Fixed data'!$C$7</f>
        <v>-1.777777777777778E-5</v>
      </c>
      <c r="AU58" s="35">
        <f>$AG$28/'Fixed data'!$C$7</f>
        <v>-1.777777777777778E-5</v>
      </c>
      <c r="AV58" s="35">
        <f>$AG$28/'Fixed data'!$C$7</f>
        <v>-1.777777777777778E-5</v>
      </c>
      <c r="AW58" s="35">
        <f>$AG$28/'Fixed data'!$C$7</f>
        <v>-1.777777777777778E-5</v>
      </c>
      <c r="AX58" s="35">
        <f>$AG$28/'Fixed data'!$C$7</f>
        <v>-1.777777777777778E-5</v>
      </c>
      <c r="AY58" s="35">
        <f>$AG$28/'Fixed data'!$C$7</f>
        <v>-1.777777777777778E-5</v>
      </c>
      <c r="AZ58" s="35">
        <f>$AG$28/'Fixed data'!$C$7</f>
        <v>-1.777777777777778E-5</v>
      </c>
      <c r="BA58" s="35">
        <f>$AG$28/'Fixed data'!$C$7</f>
        <v>-1.777777777777778E-5</v>
      </c>
      <c r="BB58" s="35">
        <f>$AG$28/'Fixed data'!$C$7</f>
        <v>-1.777777777777778E-5</v>
      </c>
      <c r="BC58" s="35">
        <f>$AG$28/'Fixed data'!$C$7</f>
        <v>-1.777777777777778E-5</v>
      </c>
      <c r="BD58" s="35">
        <f>$AG$28/'Fixed data'!$C$7</f>
        <v>-1.777777777777778E-5</v>
      </c>
    </row>
    <row r="59" spans="1:56" ht="16.5" hidden="1" customHeight="1" outlineLevel="1" x14ac:dyDescent="0.35">
      <c r="A59" s="117"/>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-1.777777777777778E-5</v>
      </c>
      <c r="AJ59" s="35">
        <f>$AH$28/'Fixed data'!$C$7</f>
        <v>-1.777777777777778E-5</v>
      </c>
      <c r="AK59" s="35">
        <f>$AH$28/'Fixed data'!$C$7</f>
        <v>-1.777777777777778E-5</v>
      </c>
      <c r="AL59" s="35">
        <f>$AH$28/'Fixed data'!$C$7</f>
        <v>-1.777777777777778E-5</v>
      </c>
      <c r="AM59" s="35">
        <f>$AH$28/'Fixed data'!$C$7</f>
        <v>-1.777777777777778E-5</v>
      </c>
      <c r="AN59" s="35">
        <f>$AH$28/'Fixed data'!$C$7</f>
        <v>-1.777777777777778E-5</v>
      </c>
      <c r="AO59" s="35">
        <f>$AH$28/'Fixed data'!$C$7</f>
        <v>-1.777777777777778E-5</v>
      </c>
      <c r="AP59" s="35">
        <f>$AH$28/'Fixed data'!$C$7</f>
        <v>-1.777777777777778E-5</v>
      </c>
      <c r="AQ59" s="35">
        <f>$AH$28/'Fixed data'!$C$7</f>
        <v>-1.777777777777778E-5</v>
      </c>
      <c r="AR59" s="35">
        <f>$AH$28/'Fixed data'!$C$7</f>
        <v>-1.777777777777778E-5</v>
      </c>
      <c r="AS59" s="35">
        <f>$AH$28/'Fixed data'!$C$7</f>
        <v>-1.777777777777778E-5</v>
      </c>
      <c r="AT59" s="35">
        <f>$AH$28/'Fixed data'!$C$7</f>
        <v>-1.777777777777778E-5</v>
      </c>
      <c r="AU59" s="35">
        <f>$AH$28/'Fixed data'!$C$7</f>
        <v>-1.777777777777778E-5</v>
      </c>
      <c r="AV59" s="35">
        <f>$AH$28/'Fixed data'!$C$7</f>
        <v>-1.777777777777778E-5</v>
      </c>
      <c r="AW59" s="35">
        <f>$AH$28/'Fixed data'!$C$7</f>
        <v>-1.777777777777778E-5</v>
      </c>
      <c r="AX59" s="35">
        <f>$AH$28/'Fixed data'!$C$7</f>
        <v>-1.777777777777778E-5</v>
      </c>
      <c r="AY59" s="35">
        <f>$AH$28/'Fixed data'!$C$7</f>
        <v>-1.777777777777778E-5</v>
      </c>
      <c r="AZ59" s="35">
        <f>$AH$28/'Fixed data'!$C$7</f>
        <v>-1.777777777777778E-5</v>
      </c>
      <c r="BA59" s="35">
        <f>$AH$28/'Fixed data'!$C$7</f>
        <v>-1.777777777777778E-5</v>
      </c>
      <c r="BB59" s="35">
        <f>$AH$28/'Fixed data'!$C$7</f>
        <v>-1.777777777777778E-5</v>
      </c>
      <c r="BC59" s="35">
        <f>$AH$28/'Fixed data'!$C$7</f>
        <v>-1.777777777777778E-5</v>
      </c>
      <c r="BD59" s="35">
        <f>$AH$28/'Fixed data'!$C$7</f>
        <v>-1.777777777777778E-5</v>
      </c>
    </row>
    <row r="60" spans="1:56" ht="16.5" collapsed="1" x14ac:dyDescent="0.35">
      <c r="A60" s="117"/>
      <c r="B60" s="9" t="s">
        <v>7</v>
      </c>
      <c r="C60" s="9" t="s">
        <v>61</v>
      </c>
      <c r="D60" s="9" t="s">
        <v>40</v>
      </c>
      <c r="E60" s="35">
        <f>SUM(E30:E59)</f>
        <v>0</v>
      </c>
      <c r="F60" s="35">
        <f t="shared" ref="F60:BD60" si="6">SUM(F30:F59)</f>
        <v>-4.4657777777777777E-3</v>
      </c>
      <c r="G60" s="35">
        <f t="shared" si="6"/>
        <v>-4.4835555555555557E-3</v>
      </c>
      <c r="H60" s="35">
        <f t="shared" si="6"/>
        <v>-4.5013333333333337E-3</v>
      </c>
      <c r="I60" s="35">
        <f t="shared" si="6"/>
        <v>-4.5191111111111118E-3</v>
      </c>
      <c r="J60" s="35">
        <f t="shared" si="6"/>
        <v>-4.5368888888888898E-3</v>
      </c>
      <c r="K60" s="35">
        <f t="shared" si="6"/>
        <v>-4.5546666666666678E-3</v>
      </c>
      <c r="L60" s="35">
        <f t="shared" si="6"/>
        <v>-4.5724444444444458E-3</v>
      </c>
      <c r="M60" s="35">
        <f t="shared" si="6"/>
        <v>-4.5902222222222238E-3</v>
      </c>
      <c r="N60" s="35">
        <f t="shared" si="6"/>
        <v>-4.6080000000000019E-3</v>
      </c>
      <c r="O60" s="35">
        <f t="shared" si="6"/>
        <v>-4.6257777777777799E-3</v>
      </c>
      <c r="P60" s="35">
        <f t="shared" si="6"/>
        <v>-4.6435555555555579E-3</v>
      </c>
      <c r="Q60" s="35">
        <f t="shared" si="6"/>
        <v>-4.6613333333333359E-3</v>
      </c>
      <c r="R60" s="35">
        <f t="shared" si="6"/>
        <v>-4.6791111111111139E-3</v>
      </c>
      <c r="S60" s="35">
        <f t="shared" si="6"/>
        <v>-4.6968888888888919E-3</v>
      </c>
      <c r="T60" s="35">
        <f t="shared" si="6"/>
        <v>-4.71466666666667E-3</v>
      </c>
      <c r="U60" s="35">
        <f t="shared" si="6"/>
        <v>-4.732444444444448E-3</v>
      </c>
      <c r="V60" s="35">
        <f t="shared" si="6"/>
        <v>-4.750222222222226E-3</v>
      </c>
      <c r="W60" s="35">
        <f t="shared" si="6"/>
        <v>-4.768000000000004E-3</v>
      </c>
      <c r="X60" s="35">
        <f t="shared" si="6"/>
        <v>-4.785777777777782E-3</v>
      </c>
      <c r="Y60" s="35">
        <f t="shared" si="6"/>
        <v>-4.80355555555556E-3</v>
      </c>
      <c r="Z60" s="35">
        <f t="shared" si="6"/>
        <v>-4.8213333333333381E-3</v>
      </c>
      <c r="AA60" s="35">
        <f t="shared" si="6"/>
        <v>-4.8391111111111161E-3</v>
      </c>
      <c r="AB60" s="35">
        <f t="shared" si="6"/>
        <v>-4.8568888888888941E-3</v>
      </c>
      <c r="AC60" s="35">
        <f t="shared" si="6"/>
        <v>-4.8746666666666721E-3</v>
      </c>
      <c r="AD60" s="35">
        <f t="shared" si="6"/>
        <v>-4.8924444444444501E-3</v>
      </c>
      <c r="AE60" s="35">
        <f t="shared" si="6"/>
        <v>-4.9102222222222281E-3</v>
      </c>
      <c r="AF60" s="35">
        <f t="shared" si="6"/>
        <v>-4.9280000000000062E-3</v>
      </c>
      <c r="AG60" s="35">
        <f t="shared" si="6"/>
        <v>-4.9457777777777842E-3</v>
      </c>
      <c r="AH60" s="35">
        <f t="shared" si="6"/>
        <v>-4.9635555555555622E-3</v>
      </c>
      <c r="AI60" s="35">
        <f t="shared" si="6"/>
        <v>-4.9813333333333402E-3</v>
      </c>
      <c r="AJ60" s="35">
        <f t="shared" si="6"/>
        <v>-4.9813333333333402E-3</v>
      </c>
      <c r="AK60" s="35">
        <f t="shared" si="6"/>
        <v>-4.9813333333333402E-3</v>
      </c>
      <c r="AL60" s="35">
        <f t="shared" si="6"/>
        <v>-4.9813333333333402E-3</v>
      </c>
      <c r="AM60" s="35">
        <f t="shared" si="6"/>
        <v>-4.9813333333333402E-3</v>
      </c>
      <c r="AN60" s="35">
        <f t="shared" si="6"/>
        <v>-4.9813333333333402E-3</v>
      </c>
      <c r="AO60" s="35">
        <f t="shared" si="6"/>
        <v>-4.9813333333333402E-3</v>
      </c>
      <c r="AP60" s="35">
        <f t="shared" si="6"/>
        <v>-4.9813333333333402E-3</v>
      </c>
      <c r="AQ60" s="35">
        <f t="shared" si="6"/>
        <v>-4.9813333333333402E-3</v>
      </c>
      <c r="AR60" s="35">
        <f t="shared" si="6"/>
        <v>-4.9813333333333402E-3</v>
      </c>
      <c r="AS60" s="35">
        <f t="shared" si="6"/>
        <v>-4.9813333333333402E-3</v>
      </c>
      <c r="AT60" s="35">
        <f t="shared" si="6"/>
        <v>-4.9813333333333402E-3</v>
      </c>
      <c r="AU60" s="35">
        <f t="shared" si="6"/>
        <v>-4.9813333333333402E-3</v>
      </c>
      <c r="AV60" s="35">
        <f t="shared" si="6"/>
        <v>-4.9813333333333402E-3</v>
      </c>
      <c r="AW60" s="35">
        <f t="shared" si="6"/>
        <v>-4.9813333333333402E-3</v>
      </c>
      <c r="AX60" s="35">
        <f t="shared" si="6"/>
        <v>-4.9813333333333402E-3</v>
      </c>
      <c r="AY60" s="35">
        <f t="shared" si="6"/>
        <v>-5.1555555555555588E-4</v>
      </c>
      <c r="AZ60" s="35">
        <f t="shared" si="6"/>
        <v>-4.9777777777777808E-4</v>
      </c>
      <c r="BA60" s="35">
        <f t="shared" si="6"/>
        <v>-4.8000000000000028E-4</v>
      </c>
      <c r="BB60" s="35">
        <f t="shared" si="6"/>
        <v>-4.6222222222222248E-4</v>
      </c>
      <c r="BC60" s="35">
        <f t="shared" si="6"/>
        <v>-4.4444444444444468E-4</v>
      </c>
      <c r="BD60" s="35">
        <f t="shared" si="6"/>
        <v>-4.2666666666666688E-4</v>
      </c>
    </row>
    <row r="61" spans="1:56" ht="17.25" hidden="1" customHeight="1" outlineLevel="1" x14ac:dyDescent="0.35">
      <c r="A61" s="117"/>
      <c r="B61" s="9" t="s">
        <v>35</v>
      </c>
      <c r="C61" s="9" t="s">
        <v>62</v>
      </c>
      <c r="D61" s="9" t="s">
        <v>40</v>
      </c>
      <c r="E61" s="35">
        <v>0</v>
      </c>
      <c r="F61" s="35">
        <f>E62</f>
        <v>-0.20096</v>
      </c>
      <c r="G61" s="35">
        <f t="shared" ref="G61:BD61" si="7">F62</f>
        <v>-0.19729422222222223</v>
      </c>
      <c r="H61" s="35">
        <f t="shared" si="7"/>
        <v>-0.19361066666666668</v>
      </c>
      <c r="I61" s="35">
        <f t="shared" si="7"/>
        <v>-0.18990933333333335</v>
      </c>
      <c r="J61" s="35">
        <f t="shared" si="7"/>
        <v>-0.18619022222222223</v>
      </c>
      <c r="K61" s="35">
        <f t="shared" si="7"/>
        <v>-0.18245333333333333</v>
      </c>
      <c r="L61" s="35">
        <f t="shared" si="7"/>
        <v>-0.17869866666666667</v>
      </c>
      <c r="M61" s="35">
        <f t="shared" si="7"/>
        <v>-0.17492622222222223</v>
      </c>
      <c r="N61" s="35">
        <f t="shared" si="7"/>
        <v>-0.17113600000000001</v>
      </c>
      <c r="O61" s="35">
        <f t="shared" si="7"/>
        <v>-0.167328</v>
      </c>
      <c r="P61" s="35">
        <f t="shared" si="7"/>
        <v>-0.16350222222222222</v>
      </c>
      <c r="Q61" s="35">
        <f t="shared" si="7"/>
        <v>-0.15965866666666667</v>
      </c>
      <c r="R61" s="35">
        <f t="shared" si="7"/>
        <v>-0.15579733333333334</v>
      </c>
      <c r="S61" s="35">
        <f t="shared" si="7"/>
        <v>-0.15191822222222223</v>
      </c>
      <c r="T61" s="35">
        <f t="shared" si="7"/>
        <v>-0.14802133333333334</v>
      </c>
      <c r="U61" s="35">
        <f t="shared" si="7"/>
        <v>-0.14410666666666666</v>
      </c>
      <c r="V61" s="35">
        <f t="shared" si="7"/>
        <v>-0.1401742222222222</v>
      </c>
      <c r="W61" s="35">
        <f t="shared" si="7"/>
        <v>-0.13622399999999998</v>
      </c>
      <c r="X61" s="35">
        <f t="shared" si="7"/>
        <v>-0.13225599999999998</v>
      </c>
      <c r="Y61" s="35">
        <f t="shared" si="7"/>
        <v>-0.1282702222222222</v>
      </c>
      <c r="Z61" s="35">
        <f t="shared" si="7"/>
        <v>-0.12426666666666664</v>
      </c>
      <c r="AA61" s="35">
        <f t="shared" si="7"/>
        <v>-0.1202453333333333</v>
      </c>
      <c r="AB61" s="35">
        <f t="shared" si="7"/>
        <v>-0.11620622222222218</v>
      </c>
      <c r="AC61" s="35">
        <f t="shared" si="7"/>
        <v>-0.1121493333333333</v>
      </c>
      <c r="AD61" s="35">
        <f t="shared" si="7"/>
        <v>-0.10807466666666662</v>
      </c>
      <c r="AE61" s="35">
        <f t="shared" si="7"/>
        <v>-0.10398222222222217</v>
      </c>
      <c r="AF61" s="35">
        <f t="shared" si="7"/>
        <v>-9.9871999999999947E-2</v>
      </c>
      <c r="AG61" s="35">
        <f t="shared" si="7"/>
        <v>-9.574399999999994E-2</v>
      </c>
      <c r="AH61" s="35">
        <f t="shared" si="7"/>
        <v>-9.159822222222215E-2</v>
      </c>
      <c r="AI61" s="35">
        <f t="shared" si="7"/>
        <v>-8.7434666666666591E-2</v>
      </c>
      <c r="AJ61" s="35">
        <f t="shared" si="7"/>
        <v>-8.3253333333333249E-2</v>
      </c>
      <c r="AK61" s="35">
        <f t="shared" si="7"/>
        <v>-7.9071999999999906E-2</v>
      </c>
      <c r="AL61" s="35">
        <f t="shared" si="7"/>
        <v>-7.4890666666666564E-2</v>
      </c>
      <c r="AM61" s="35">
        <f t="shared" si="7"/>
        <v>-7.0709333333333221E-2</v>
      </c>
      <c r="AN61" s="35">
        <f t="shared" si="7"/>
        <v>-6.6527999999999879E-2</v>
      </c>
      <c r="AO61" s="35">
        <f t="shared" si="7"/>
        <v>-6.2346666666666536E-2</v>
      </c>
      <c r="AP61" s="35">
        <f t="shared" si="7"/>
        <v>-5.8165333333333194E-2</v>
      </c>
      <c r="AQ61" s="35">
        <f t="shared" si="7"/>
        <v>-5.3983999999999852E-2</v>
      </c>
      <c r="AR61" s="35">
        <f t="shared" si="7"/>
        <v>-4.9802666666666509E-2</v>
      </c>
      <c r="AS61" s="35">
        <f t="shared" si="7"/>
        <v>-4.5621333333333167E-2</v>
      </c>
      <c r="AT61" s="35">
        <f t="shared" si="7"/>
        <v>-4.1439999999999824E-2</v>
      </c>
      <c r="AU61" s="35">
        <f t="shared" si="7"/>
        <v>-3.7258666666666482E-2</v>
      </c>
      <c r="AV61" s="35">
        <f t="shared" si="7"/>
        <v>-3.3077333333333139E-2</v>
      </c>
      <c r="AW61" s="35">
        <f t="shared" si="7"/>
        <v>-2.88959999999998E-2</v>
      </c>
      <c r="AX61" s="35">
        <f t="shared" si="7"/>
        <v>-2.4714666666666461E-2</v>
      </c>
      <c r="AY61" s="35">
        <f t="shared" si="7"/>
        <v>-1.973333333333312E-2</v>
      </c>
      <c r="AZ61" s="35">
        <f t="shared" si="7"/>
        <v>-1.9217777777777563E-2</v>
      </c>
      <c r="BA61" s="35">
        <f t="shared" si="7"/>
        <v>-1.8719999999999785E-2</v>
      </c>
      <c r="BB61" s="35">
        <f t="shared" si="7"/>
        <v>-1.8239999999999784E-2</v>
      </c>
      <c r="BC61" s="35">
        <f t="shared" si="7"/>
        <v>-1.7777777777777563E-2</v>
      </c>
      <c r="BD61" s="35">
        <f t="shared" si="7"/>
        <v>-1.7333333333333117E-2</v>
      </c>
    </row>
    <row r="62" spans="1:56" ht="16.5" hidden="1" customHeight="1" outlineLevel="1" x14ac:dyDescent="0.3">
      <c r="A62" s="117"/>
      <c r="B62" s="9" t="s">
        <v>34</v>
      </c>
      <c r="C62" s="9" t="s">
        <v>69</v>
      </c>
      <c r="D62" s="9" t="s">
        <v>40</v>
      </c>
      <c r="E62" s="35">
        <f t="shared" ref="E62:BD62" si="8">E28-E60+E61</f>
        <v>-0.20096</v>
      </c>
      <c r="F62" s="35">
        <f t="shared" si="8"/>
        <v>-0.19729422222222223</v>
      </c>
      <c r="G62" s="35">
        <f t="shared" si="8"/>
        <v>-0.19361066666666668</v>
      </c>
      <c r="H62" s="35">
        <f t="shared" si="8"/>
        <v>-0.18990933333333335</v>
      </c>
      <c r="I62" s="35">
        <f t="shared" si="8"/>
        <v>-0.18619022222222223</v>
      </c>
      <c r="J62" s="35">
        <f t="shared" si="8"/>
        <v>-0.18245333333333333</v>
      </c>
      <c r="K62" s="35">
        <f t="shared" si="8"/>
        <v>-0.17869866666666667</v>
      </c>
      <c r="L62" s="35">
        <f t="shared" si="8"/>
        <v>-0.17492622222222223</v>
      </c>
      <c r="M62" s="35">
        <f t="shared" si="8"/>
        <v>-0.17113600000000001</v>
      </c>
      <c r="N62" s="35">
        <f t="shared" si="8"/>
        <v>-0.167328</v>
      </c>
      <c r="O62" s="35">
        <f t="shared" si="8"/>
        <v>-0.16350222222222222</v>
      </c>
      <c r="P62" s="35">
        <f t="shared" si="8"/>
        <v>-0.15965866666666667</v>
      </c>
      <c r="Q62" s="35">
        <f t="shared" si="8"/>
        <v>-0.15579733333333334</v>
      </c>
      <c r="R62" s="35">
        <f t="shared" si="8"/>
        <v>-0.15191822222222223</v>
      </c>
      <c r="S62" s="35">
        <f t="shared" si="8"/>
        <v>-0.14802133333333334</v>
      </c>
      <c r="T62" s="35">
        <f t="shared" si="8"/>
        <v>-0.14410666666666666</v>
      </c>
      <c r="U62" s="35">
        <f t="shared" si="8"/>
        <v>-0.1401742222222222</v>
      </c>
      <c r="V62" s="35">
        <f t="shared" si="8"/>
        <v>-0.13622399999999998</v>
      </c>
      <c r="W62" s="35">
        <f t="shared" si="8"/>
        <v>-0.13225599999999998</v>
      </c>
      <c r="X62" s="35">
        <f t="shared" si="8"/>
        <v>-0.1282702222222222</v>
      </c>
      <c r="Y62" s="35">
        <f t="shared" si="8"/>
        <v>-0.12426666666666664</v>
      </c>
      <c r="Z62" s="35">
        <f t="shared" si="8"/>
        <v>-0.1202453333333333</v>
      </c>
      <c r="AA62" s="35">
        <f t="shared" si="8"/>
        <v>-0.11620622222222218</v>
      </c>
      <c r="AB62" s="35">
        <f t="shared" si="8"/>
        <v>-0.1121493333333333</v>
      </c>
      <c r="AC62" s="35">
        <f t="shared" si="8"/>
        <v>-0.10807466666666662</v>
      </c>
      <c r="AD62" s="35">
        <f t="shared" si="8"/>
        <v>-0.10398222222222217</v>
      </c>
      <c r="AE62" s="35">
        <f t="shared" si="8"/>
        <v>-9.9871999999999947E-2</v>
      </c>
      <c r="AF62" s="35">
        <f t="shared" si="8"/>
        <v>-9.574399999999994E-2</v>
      </c>
      <c r="AG62" s="35">
        <f t="shared" si="8"/>
        <v>-9.159822222222215E-2</v>
      </c>
      <c r="AH62" s="35">
        <f t="shared" si="8"/>
        <v>-8.7434666666666591E-2</v>
      </c>
      <c r="AI62" s="35">
        <f t="shared" si="8"/>
        <v>-8.3253333333333249E-2</v>
      </c>
      <c r="AJ62" s="35">
        <f t="shared" si="8"/>
        <v>-7.9071999999999906E-2</v>
      </c>
      <c r="AK62" s="35">
        <f t="shared" si="8"/>
        <v>-7.4890666666666564E-2</v>
      </c>
      <c r="AL62" s="35">
        <f t="shared" si="8"/>
        <v>-7.0709333333333221E-2</v>
      </c>
      <c r="AM62" s="35">
        <f t="shared" si="8"/>
        <v>-6.6527999999999879E-2</v>
      </c>
      <c r="AN62" s="35">
        <f t="shared" si="8"/>
        <v>-6.2346666666666536E-2</v>
      </c>
      <c r="AO62" s="35">
        <f t="shared" si="8"/>
        <v>-5.8165333333333194E-2</v>
      </c>
      <c r="AP62" s="35">
        <f t="shared" si="8"/>
        <v>-5.3983999999999852E-2</v>
      </c>
      <c r="AQ62" s="35">
        <f t="shared" si="8"/>
        <v>-4.9802666666666509E-2</v>
      </c>
      <c r="AR62" s="35">
        <f t="shared" si="8"/>
        <v>-4.5621333333333167E-2</v>
      </c>
      <c r="AS62" s="35">
        <f t="shared" si="8"/>
        <v>-4.1439999999999824E-2</v>
      </c>
      <c r="AT62" s="35">
        <f t="shared" si="8"/>
        <v>-3.7258666666666482E-2</v>
      </c>
      <c r="AU62" s="35">
        <f t="shared" si="8"/>
        <v>-3.3077333333333139E-2</v>
      </c>
      <c r="AV62" s="35">
        <f t="shared" si="8"/>
        <v>-2.88959999999998E-2</v>
      </c>
      <c r="AW62" s="35">
        <f t="shared" si="8"/>
        <v>-2.4714666666666461E-2</v>
      </c>
      <c r="AX62" s="35">
        <f t="shared" si="8"/>
        <v>-1.973333333333312E-2</v>
      </c>
      <c r="AY62" s="35">
        <f t="shared" si="8"/>
        <v>-1.9217777777777563E-2</v>
      </c>
      <c r="AZ62" s="35">
        <f t="shared" si="8"/>
        <v>-1.8719999999999785E-2</v>
      </c>
      <c r="BA62" s="35">
        <f t="shared" si="8"/>
        <v>-1.8239999999999784E-2</v>
      </c>
      <c r="BB62" s="35">
        <f t="shared" si="8"/>
        <v>-1.7777777777777563E-2</v>
      </c>
      <c r="BC62" s="35">
        <f t="shared" si="8"/>
        <v>-1.7333333333333117E-2</v>
      </c>
      <c r="BD62" s="35">
        <f t="shared" si="8"/>
        <v>-1.6906666666666452E-2</v>
      </c>
    </row>
    <row r="63" spans="1:56" ht="16.5" collapsed="1" x14ac:dyDescent="0.3">
      <c r="A63" s="117"/>
      <c r="B63" s="9" t="s">
        <v>8</v>
      </c>
      <c r="C63" s="11" t="s">
        <v>68</v>
      </c>
      <c r="D63" s="9" t="s">
        <v>40</v>
      </c>
      <c r="E63" s="35">
        <f>AVERAGE(E61:E62)*'Fixed data'!$C$3</f>
        <v>-4.853184E-3</v>
      </c>
      <c r="F63" s="35">
        <f>AVERAGE(F61:F62)*'Fixed data'!$C$3</f>
        <v>-9.6178394666666667E-3</v>
      </c>
      <c r="G63" s="35">
        <f>AVERAGE(G61:G62)*'Fixed data'!$C$3</f>
        <v>-9.4403530666666673E-3</v>
      </c>
      <c r="H63" s="35">
        <f>AVERAGE(H61:H62)*'Fixed data'!$C$3</f>
        <v>-9.2620080000000004E-3</v>
      </c>
      <c r="I63" s="35">
        <f>AVERAGE(I61:I62)*'Fixed data'!$C$3</f>
        <v>-9.0828042666666678E-3</v>
      </c>
      <c r="J63" s="35">
        <f>AVERAGE(J61:J62)*'Fixed data'!$C$3</f>
        <v>-8.9027418666666677E-3</v>
      </c>
      <c r="K63" s="35">
        <f>AVERAGE(K61:K62)*'Fixed data'!$C$3</f>
        <v>-8.7218208000000019E-3</v>
      </c>
      <c r="L63" s="35">
        <f>AVERAGE(L61:L62)*'Fixed data'!$C$3</f>
        <v>-8.5400410666666669E-3</v>
      </c>
      <c r="M63" s="35">
        <f>AVERAGE(M61:M62)*'Fixed data'!$C$3</f>
        <v>-8.3574026666666679E-3</v>
      </c>
      <c r="N63" s="35">
        <f>AVERAGE(N61:N62)*'Fixed data'!$C$3</f>
        <v>-8.1739055999999997E-3</v>
      </c>
      <c r="O63" s="35">
        <f>AVERAGE(O61:O62)*'Fixed data'!$C$3</f>
        <v>-7.9895498666666676E-3</v>
      </c>
      <c r="P63" s="35">
        <f>AVERAGE(P61:P62)*'Fixed data'!$C$3</f>
        <v>-7.804335466666667E-3</v>
      </c>
      <c r="Q63" s="35">
        <f>AVERAGE(Q61:Q62)*'Fixed data'!$C$3</f>
        <v>-7.6182624000000008E-3</v>
      </c>
      <c r="R63" s="35">
        <f>AVERAGE(R61:R62)*'Fixed data'!$C$3</f>
        <v>-7.4313306666666679E-3</v>
      </c>
      <c r="S63" s="35">
        <f>AVERAGE(S61:S62)*'Fixed data'!$C$3</f>
        <v>-7.2435402666666676E-3</v>
      </c>
      <c r="T63" s="35">
        <f>AVERAGE(T61:T62)*'Fixed data'!$C$3</f>
        <v>-7.0548912000000007E-3</v>
      </c>
      <c r="U63" s="35">
        <f>AVERAGE(U61:U62)*'Fixed data'!$C$3</f>
        <v>-6.8653834666666663E-3</v>
      </c>
      <c r="V63" s="35">
        <f>AVERAGE(V61:V62)*'Fixed data'!$C$3</f>
        <v>-6.6750170666666671E-3</v>
      </c>
      <c r="W63" s="35">
        <f>AVERAGE(W61:W62)*'Fixed data'!$C$3</f>
        <v>-6.4837919999999986E-3</v>
      </c>
      <c r="X63" s="35">
        <f>AVERAGE(X61:X62)*'Fixed data'!$C$3</f>
        <v>-6.2917082666666671E-3</v>
      </c>
      <c r="Y63" s="35">
        <f>AVERAGE(Y61:Y62)*'Fixed data'!$C$3</f>
        <v>-6.0987658666666654E-3</v>
      </c>
      <c r="Z63" s="35">
        <f>AVERAGE(Z61:Z62)*'Fixed data'!$C$3</f>
        <v>-5.9049647999999989E-3</v>
      </c>
      <c r="AA63" s="35">
        <f>AVERAGE(AA61:AA62)*'Fixed data'!$C$3</f>
        <v>-5.710305066666665E-3</v>
      </c>
      <c r="AB63" s="35">
        <f>AVERAGE(AB61:AB62)*'Fixed data'!$C$3</f>
        <v>-5.5147866666666653E-3</v>
      </c>
      <c r="AC63" s="35">
        <f>AVERAGE(AC61:AC62)*'Fixed data'!$C$3</f>
        <v>-5.3184095999999981E-3</v>
      </c>
      <c r="AD63" s="35">
        <f>AVERAGE(AD61:AD62)*'Fixed data'!$C$3</f>
        <v>-5.1211738666666643E-3</v>
      </c>
      <c r="AE63" s="35">
        <f>AVERAGE(AE61:AE62)*'Fixed data'!$C$3</f>
        <v>-4.923079466666664E-3</v>
      </c>
      <c r="AF63" s="35">
        <f>AVERAGE(AF61:AF62)*'Fixed data'!$C$3</f>
        <v>-4.7241263999999979E-3</v>
      </c>
      <c r="AG63" s="35">
        <f>AVERAGE(AG61:AG62)*'Fixed data'!$C$3</f>
        <v>-4.5243146666666635E-3</v>
      </c>
      <c r="AH63" s="35">
        <f>AVERAGE(AH61:AH62)*'Fixed data'!$C$3</f>
        <v>-4.3236442666666633E-3</v>
      </c>
      <c r="AI63" s="35">
        <f>AVERAGE(AI61:AI62)*'Fixed data'!$C$3</f>
        <v>-4.1221151999999966E-3</v>
      </c>
      <c r="AJ63" s="35">
        <f>AVERAGE(AJ61:AJ62)*'Fixed data'!$C$3</f>
        <v>-3.9201567999999961E-3</v>
      </c>
      <c r="AK63" s="35">
        <f>AVERAGE(AK61:AK62)*'Fixed data'!$C$3</f>
        <v>-3.7181983999999956E-3</v>
      </c>
      <c r="AL63" s="35">
        <f>AVERAGE(AL61:AL62)*'Fixed data'!$C$3</f>
        <v>-3.5162399999999951E-3</v>
      </c>
      <c r="AM63" s="35">
        <f>AVERAGE(AM61:AM62)*'Fixed data'!$C$3</f>
        <v>-3.3142815999999947E-3</v>
      </c>
      <c r="AN63" s="35">
        <f>AVERAGE(AN61:AN62)*'Fixed data'!$C$3</f>
        <v>-3.1123231999999942E-3</v>
      </c>
      <c r="AO63" s="35">
        <f>AVERAGE(AO61:AO62)*'Fixed data'!$C$3</f>
        <v>-2.9103647999999937E-3</v>
      </c>
      <c r="AP63" s="35">
        <f>AVERAGE(AP61:AP62)*'Fixed data'!$C$3</f>
        <v>-2.7084063999999932E-3</v>
      </c>
      <c r="AQ63" s="35">
        <f>AVERAGE(AQ61:AQ62)*'Fixed data'!$C$3</f>
        <v>-2.5064479999999927E-3</v>
      </c>
      <c r="AR63" s="35">
        <f>AVERAGE(AR61:AR62)*'Fixed data'!$C$3</f>
        <v>-2.3044895999999922E-3</v>
      </c>
      <c r="AS63" s="35">
        <f>AVERAGE(AS61:AS62)*'Fixed data'!$C$3</f>
        <v>-2.1025311999999918E-3</v>
      </c>
      <c r="AT63" s="35">
        <f>AVERAGE(AT61:AT62)*'Fixed data'!$C$3</f>
        <v>-1.9005727999999915E-3</v>
      </c>
      <c r="AU63" s="35">
        <f>AVERAGE(AU61:AU62)*'Fixed data'!$C$3</f>
        <v>-1.698614399999991E-3</v>
      </c>
      <c r="AV63" s="35">
        <f>AVERAGE(AV61:AV62)*'Fixed data'!$C$3</f>
        <v>-1.4966559999999905E-3</v>
      </c>
      <c r="AW63" s="35">
        <f>AVERAGE(AW61:AW62)*'Fixed data'!$C$3</f>
        <v>-1.2946975999999905E-3</v>
      </c>
      <c r="AX63" s="35">
        <f>AVERAGE(AX61:AX62)*'Fixed data'!$C$3</f>
        <v>-1.07341919999999E-3</v>
      </c>
      <c r="AY63" s="35">
        <f>AVERAGE(AY61:AY62)*'Fixed data'!$C$3</f>
        <v>-9.4066933333332317E-4</v>
      </c>
      <c r="AZ63" s="35">
        <f>AVERAGE(AZ61:AZ62)*'Fixed data'!$C$3</f>
        <v>-9.1619733333332296E-4</v>
      </c>
      <c r="BA63" s="35">
        <f>AVERAGE(BA61:BA62)*'Fixed data'!$C$3</f>
        <v>-8.9258399999998968E-4</v>
      </c>
      <c r="BB63" s="35">
        <f>AVERAGE(BB61:BB62)*'Fixed data'!$C$3</f>
        <v>-8.6982933333332288E-4</v>
      </c>
      <c r="BC63" s="35">
        <f>AVERAGE(BC61:BC62)*'Fixed data'!$C$3</f>
        <v>-8.479333333333229E-4</v>
      </c>
      <c r="BD63" s="35">
        <f>AVERAGE(BD61:BD62)*'Fixed data'!$C$3</f>
        <v>-8.2689599999998962E-4</v>
      </c>
    </row>
    <row r="64" spans="1:56" ht="15.75" thickBot="1" x14ac:dyDescent="0.35">
      <c r="A64" s="116"/>
      <c r="B64" s="12" t="s">
        <v>95</v>
      </c>
      <c r="C64" s="12" t="s">
        <v>45</v>
      </c>
      <c r="D64" s="12" t="s">
        <v>40</v>
      </c>
      <c r="E64" s="54">
        <f t="shared" ref="E64:BD64" si="9">E29+E60+E63</f>
        <v>-5.5093183999999976E-2</v>
      </c>
      <c r="F64" s="54">
        <f t="shared" si="9"/>
        <v>-1.4283617244444444E-2</v>
      </c>
      <c r="G64" s="54">
        <f t="shared" si="9"/>
        <v>-1.4123908622222223E-2</v>
      </c>
      <c r="H64" s="54">
        <f t="shared" si="9"/>
        <v>-1.3963341333333334E-2</v>
      </c>
      <c r="I64" s="54">
        <f t="shared" si="9"/>
        <v>-1.3801915377777779E-2</v>
      </c>
      <c r="J64" s="54">
        <f t="shared" si="9"/>
        <v>-1.3639630755555557E-2</v>
      </c>
      <c r="K64" s="54">
        <f t="shared" si="9"/>
        <v>-1.3476487466666669E-2</v>
      </c>
      <c r="L64" s="54">
        <f t="shared" si="9"/>
        <v>-1.3312485511111112E-2</v>
      </c>
      <c r="M64" s="54">
        <f t="shared" si="9"/>
        <v>-1.3147624888888891E-2</v>
      </c>
      <c r="N64" s="54">
        <f t="shared" si="9"/>
        <v>-1.2981905600000001E-2</v>
      </c>
      <c r="O64" s="54">
        <f t="shared" si="9"/>
        <v>-1.2815327644444447E-2</v>
      </c>
      <c r="P64" s="54">
        <f t="shared" si="9"/>
        <v>-1.2647891022222225E-2</v>
      </c>
      <c r="Q64" s="54">
        <f t="shared" si="9"/>
        <v>-1.2479595733333336E-2</v>
      </c>
      <c r="R64" s="54">
        <f t="shared" si="9"/>
        <v>-1.2310441777777782E-2</v>
      </c>
      <c r="S64" s="54">
        <f t="shared" si="9"/>
        <v>-1.2140429155555559E-2</v>
      </c>
      <c r="T64" s="54">
        <f t="shared" si="9"/>
        <v>-1.1969557866666671E-2</v>
      </c>
      <c r="U64" s="54">
        <f t="shared" si="9"/>
        <v>-1.1797827911111114E-2</v>
      </c>
      <c r="V64" s="54">
        <f t="shared" si="9"/>
        <v>-1.1625239288888893E-2</v>
      </c>
      <c r="W64" s="54">
        <f t="shared" si="9"/>
        <v>-1.1451792000000002E-2</v>
      </c>
      <c r="X64" s="54">
        <f t="shared" si="9"/>
        <v>-1.1277486044444448E-2</v>
      </c>
      <c r="Y64" s="54">
        <f t="shared" si="9"/>
        <v>-1.1102321422222224E-2</v>
      </c>
      <c r="Z64" s="54">
        <f t="shared" si="9"/>
        <v>-1.0926298133333337E-2</v>
      </c>
      <c r="AA64" s="54">
        <f t="shared" si="9"/>
        <v>-1.074941617777778E-2</v>
      </c>
      <c r="AB64" s="54">
        <f t="shared" si="9"/>
        <v>-1.0571675555555559E-2</v>
      </c>
      <c r="AC64" s="54">
        <f t="shared" si="9"/>
        <v>-1.0393076266666669E-2</v>
      </c>
      <c r="AD64" s="54">
        <f t="shared" si="9"/>
        <v>-1.0213618311111113E-2</v>
      </c>
      <c r="AE64" s="54">
        <f t="shared" si="9"/>
        <v>-1.0033301688888892E-2</v>
      </c>
      <c r="AF64" s="54">
        <f t="shared" si="9"/>
        <v>-9.8521264000000046E-3</v>
      </c>
      <c r="AG64" s="54">
        <f t="shared" si="9"/>
        <v>-9.6700924444444482E-3</v>
      </c>
      <c r="AH64" s="54">
        <f t="shared" si="9"/>
        <v>-9.487199822222226E-3</v>
      </c>
      <c r="AI64" s="54">
        <f t="shared" si="9"/>
        <v>-9.3034485333333364E-3</v>
      </c>
      <c r="AJ64" s="54">
        <f t="shared" si="9"/>
        <v>-9.101490133333336E-3</v>
      </c>
      <c r="AK64" s="54">
        <f t="shared" si="9"/>
        <v>-8.8995317333333355E-3</v>
      </c>
      <c r="AL64" s="54">
        <f t="shared" si="9"/>
        <v>-8.697573333333335E-3</v>
      </c>
      <c r="AM64" s="54">
        <f t="shared" si="9"/>
        <v>-8.4956149333333345E-3</v>
      </c>
      <c r="AN64" s="54">
        <f t="shared" si="9"/>
        <v>-8.293656533333334E-3</v>
      </c>
      <c r="AO64" s="54">
        <f t="shared" si="9"/>
        <v>-8.0916981333333336E-3</v>
      </c>
      <c r="AP64" s="54">
        <f t="shared" si="9"/>
        <v>-7.8897397333333331E-3</v>
      </c>
      <c r="AQ64" s="54">
        <f t="shared" si="9"/>
        <v>-7.6877813333333326E-3</v>
      </c>
      <c r="AR64" s="54">
        <f t="shared" si="9"/>
        <v>-7.4858229333333321E-3</v>
      </c>
      <c r="AS64" s="54">
        <f t="shared" si="9"/>
        <v>-7.2838645333333316E-3</v>
      </c>
      <c r="AT64" s="54">
        <f t="shared" si="9"/>
        <v>-7.0819061333333311E-3</v>
      </c>
      <c r="AU64" s="54">
        <f t="shared" si="9"/>
        <v>-6.8799477333333307E-3</v>
      </c>
      <c r="AV64" s="54">
        <f t="shared" si="9"/>
        <v>-6.6779893333333302E-3</v>
      </c>
      <c r="AW64" s="54">
        <f t="shared" si="9"/>
        <v>-6.4760309333333306E-3</v>
      </c>
      <c r="AX64" s="54">
        <f t="shared" si="9"/>
        <v>-6.0547525333333307E-3</v>
      </c>
      <c r="AY64" s="54">
        <f t="shared" si="9"/>
        <v>-1.4562248888888791E-3</v>
      </c>
      <c r="AZ64" s="54">
        <f t="shared" si="9"/>
        <v>-1.413975111111101E-3</v>
      </c>
      <c r="BA64" s="54">
        <f t="shared" si="9"/>
        <v>-1.3725839999999901E-3</v>
      </c>
      <c r="BB64" s="54">
        <f t="shared" si="9"/>
        <v>-1.3320515555555455E-3</v>
      </c>
      <c r="BC64" s="54">
        <f t="shared" si="9"/>
        <v>-1.2923777777777675E-3</v>
      </c>
      <c r="BD64" s="54">
        <f t="shared" si="9"/>
        <v>-1.2535626666666565E-3</v>
      </c>
    </row>
    <row r="65" spans="1:56" ht="12.75" customHeight="1" x14ac:dyDescent="0.3">
      <c r="A65" s="176"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7"/>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7"/>
      <c r="B67" s="9" t="s">
        <v>298</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7"/>
      <c r="B68" s="9" t="s">
        <v>299</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7"/>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7"/>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7"/>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7"/>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7"/>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7"/>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7"/>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8"/>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6"/>
      <c r="B77" s="14" t="s">
        <v>16</v>
      </c>
      <c r="C77" s="14"/>
      <c r="D77" s="14" t="s">
        <v>40</v>
      </c>
      <c r="E77" s="55">
        <f>IF('Fixed data'!$G$19=FALSE,E64+E76,E64)</f>
        <v>-5.5093183999999976E-2</v>
      </c>
      <c r="F77" s="55">
        <f>IF('Fixed data'!$G$19=FALSE,F64+F76,F64)</f>
        <v>-1.4283617244444444E-2</v>
      </c>
      <c r="G77" s="55">
        <f>IF('Fixed data'!$G$19=FALSE,G64+G76,G64)</f>
        <v>-1.4123908622222223E-2</v>
      </c>
      <c r="H77" s="55">
        <f>IF('Fixed data'!$G$19=FALSE,H64+H76,H64)</f>
        <v>-1.3963341333333334E-2</v>
      </c>
      <c r="I77" s="55">
        <f>IF('Fixed data'!$G$19=FALSE,I64+I76,I64)</f>
        <v>-1.3801915377777779E-2</v>
      </c>
      <c r="J77" s="55">
        <f>IF('Fixed data'!$G$19=FALSE,J64+J76,J64)</f>
        <v>-1.3639630755555557E-2</v>
      </c>
      <c r="K77" s="55">
        <f>IF('Fixed data'!$G$19=FALSE,K64+K76,K64)</f>
        <v>-1.3476487466666669E-2</v>
      </c>
      <c r="L77" s="55">
        <f>IF('Fixed data'!$G$19=FALSE,L64+L76,L64)</f>
        <v>-1.3312485511111112E-2</v>
      </c>
      <c r="M77" s="55">
        <f>IF('Fixed data'!$G$19=FALSE,M64+M76,M64)</f>
        <v>-1.3147624888888891E-2</v>
      </c>
      <c r="N77" s="55">
        <f>IF('Fixed data'!$G$19=FALSE,N64+N76,N64)</f>
        <v>-1.2981905600000001E-2</v>
      </c>
      <c r="O77" s="55">
        <f>IF('Fixed data'!$G$19=FALSE,O64+O76,O64)</f>
        <v>-1.2815327644444447E-2</v>
      </c>
      <c r="P77" s="55">
        <f>IF('Fixed data'!$G$19=FALSE,P64+P76,P64)</f>
        <v>-1.2647891022222225E-2</v>
      </c>
      <c r="Q77" s="55">
        <f>IF('Fixed data'!$G$19=FALSE,Q64+Q76,Q64)</f>
        <v>-1.2479595733333336E-2</v>
      </c>
      <c r="R77" s="55">
        <f>IF('Fixed data'!$G$19=FALSE,R64+R76,R64)</f>
        <v>-1.2310441777777782E-2</v>
      </c>
      <c r="S77" s="55">
        <f>IF('Fixed data'!$G$19=FALSE,S64+S76,S64)</f>
        <v>-1.2140429155555559E-2</v>
      </c>
      <c r="T77" s="55">
        <f>IF('Fixed data'!$G$19=FALSE,T64+T76,T64)</f>
        <v>-1.1969557866666671E-2</v>
      </c>
      <c r="U77" s="55">
        <f>IF('Fixed data'!$G$19=FALSE,U64+U76,U64)</f>
        <v>-1.1797827911111114E-2</v>
      </c>
      <c r="V77" s="55">
        <f>IF('Fixed data'!$G$19=FALSE,V64+V76,V64)</f>
        <v>-1.1625239288888893E-2</v>
      </c>
      <c r="W77" s="55">
        <f>IF('Fixed data'!$G$19=FALSE,W64+W76,W64)</f>
        <v>-1.1451792000000002E-2</v>
      </c>
      <c r="X77" s="55">
        <f>IF('Fixed data'!$G$19=FALSE,X64+X76,X64)</f>
        <v>-1.1277486044444448E-2</v>
      </c>
      <c r="Y77" s="55">
        <f>IF('Fixed data'!$G$19=FALSE,Y64+Y76,Y64)</f>
        <v>-1.1102321422222224E-2</v>
      </c>
      <c r="Z77" s="55">
        <f>IF('Fixed data'!$G$19=FALSE,Z64+Z76,Z64)</f>
        <v>-1.0926298133333337E-2</v>
      </c>
      <c r="AA77" s="55">
        <f>IF('Fixed data'!$G$19=FALSE,AA64+AA76,AA64)</f>
        <v>-1.074941617777778E-2</v>
      </c>
      <c r="AB77" s="55">
        <f>IF('Fixed data'!$G$19=FALSE,AB64+AB76,AB64)</f>
        <v>-1.0571675555555559E-2</v>
      </c>
      <c r="AC77" s="55">
        <f>IF('Fixed data'!$G$19=FALSE,AC64+AC76,AC64)</f>
        <v>-1.0393076266666669E-2</v>
      </c>
      <c r="AD77" s="55">
        <f>IF('Fixed data'!$G$19=FALSE,AD64+AD76,AD64)</f>
        <v>-1.0213618311111113E-2</v>
      </c>
      <c r="AE77" s="55">
        <f>IF('Fixed data'!$G$19=FALSE,AE64+AE76,AE64)</f>
        <v>-1.0033301688888892E-2</v>
      </c>
      <c r="AF77" s="55">
        <f>IF('Fixed data'!$G$19=FALSE,AF64+AF76,AF64)</f>
        <v>-9.8521264000000046E-3</v>
      </c>
      <c r="AG77" s="55">
        <f>IF('Fixed data'!$G$19=FALSE,AG64+AG76,AG64)</f>
        <v>-9.6700924444444482E-3</v>
      </c>
      <c r="AH77" s="55">
        <f>IF('Fixed data'!$G$19=FALSE,AH64+AH76,AH64)</f>
        <v>-9.487199822222226E-3</v>
      </c>
      <c r="AI77" s="55">
        <f>IF('Fixed data'!$G$19=FALSE,AI64+AI76,AI64)</f>
        <v>-9.3034485333333364E-3</v>
      </c>
      <c r="AJ77" s="55">
        <f>IF('Fixed data'!$G$19=FALSE,AJ64+AJ76,AJ64)</f>
        <v>-9.101490133333336E-3</v>
      </c>
      <c r="AK77" s="55">
        <f>IF('Fixed data'!$G$19=FALSE,AK64+AK76,AK64)</f>
        <v>-8.8995317333333355E-3</v>
      </c>
      <c r="AL77" s="55">
        <f>IF('Fixed data'!$G$19=FALSE,AL64+AL76,AL64)</f>
        <v>-8.697573333333335E-3</v>
      </c>
      <c r="AM77" s="55">
        <f>IF('Fixed data'!$G$19=FALSE,AM64+AM76,AM64)</f>
        <v>-8.4956149333333345E-3</v>
      </c>
      <c r="AN77" s="55">
        <f>IF('Fixed data'!$G$19=FALSE,AN64+AN76,AN64)</f>
        <v>-8.293656533333334E-3</v>
      </c>
      <c r="AO77" s="55">
        <f>IF('Fixed data'!$G$19=FALSE,AO64+AO76,AO64)</f>
        <v>-8.0916981333333336E-3</v>
      </c>
      <c r="AP77" s="55">
        <f>IF('Fixed data'!$G$19=FALSE,AP64+AP76,AP64)</f>
        <v>-7.8897397333333331E-3</v>
      </c>
      <c r="AQ77" s="55">
        <f>IF('Fixed data'!$G$19=FALSE,AQ64+AQ76,AQ64)</f>
        <v>-7.6877813333333326E-3</v>
      </c>
      <c r="AR77" s="55">
        <f>IF('Fixed data'!$G$19=FALSE,AR64+AR76,AR64)</f>
        <v>-7.4858229333333321E-3</v>
      </c>
      <c r="AS77" s="55">
        <f>IF('Fixed data'!$G$19=FALSE,AS64+AS76,AS64)</f>
        <v>-7.2838645333333316E-3</v>
      </c>
      <c r="AT77" s="55">
        <f>IF('Fixed data'!$G$19=FALSE,AT64+AT76,AT64)</f>
        <v>-7.0819061333333311E-3</v>
      </c>
      <c r="AU77" s="55">
        <f>IF('Fixed data'!$G$19=FALSE,AU64+AU76,AU64)</f>
        <v>-6.8799477333333307E-3</v>
      </c>
      <c r="AV77" s="55">
        <f>IF('Fixed data'!$G$19=FALSE,AV64+AV76,AV64)</f>
        <v>-6.6779893333333302E-3</v>
      </c>
      <c r="AW77" s="55">
        <f>IF('Fixed data'!$G$19=FALSE,AW64+AW76,AW64)</f>
        <v>-6.4760309333333306E-3</v>
      </c>
      <c r="AX77" s="55">
        <f>IF('Fixed data'!$G$19=FALSE,AX64+AX76,AX64)</f>
        <v>-6.0547525333333307E-3</v>
      </c>
      <c r="AY77" s="55">
        <f>IF('Fixed data'!$G$19=FALSE,AY64+AY76,AY64)</f>
        <v>-1.4562248888888791E-3</v>
      </c>
      <c r="AZ77" s="55">
        <f>IF('Fixed data'!$G$19=FALSE,AZ64+AZ76,AZ64)</f>
        <v>-1.413975111111101E-3</v>
      </c>
      <c r="BA77" s="55">
        <f>IF('Fixed data'!$G$19=FALSE,BA64+BA76,BA64)</f>
        <v>-1.3725839999999901E-3</v>
      </c>
      <c r="BB77" s="55">
        <f>IF('Fixed data'!$G$19=FALSE,BB64+BB76,BB64)</f>
        <v>-1.3320515555555455E-3</v>
      </c>
      <c r="BC77" s="55">
        <f>IF('Fixed data'!$G$19=FALSE,BC64+BC76,BC64)</f>
        <v>-1.2923777777777675E-3</v>
      </c>
      <c r="BD77" s="55">
        <f>IF('Fixed data'!$G$19=FALSE,BD64+BD76,BD64)</f>
        <v>-1.2535626666666565E-3</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-5.3230129468599015E-2</v>
      </c>
      <c r="F80" s="56">
        <f t="shared" ref="F80:BD80" si="11">F77*F78</f>
        <v>-1.3333909537626965E-2</v>
      </c>
      <c r="G80" s="56">
        <f t="shared" si="11"/>
        <v>-1.2738956357335022E-2</v>
      </c>
      <c r="H80" s="56">
        <f t="shared" si="11"/>
        <v>-1.2168245277635555E-2</v>
      </c>
      <c r="I80" s="56">
        <f t="shared" si="11"/>
        <v>-1.1620842399340921E-2</v>
      </c>
      <c r="J80" s="56">
        <f t="shared" si="11"/>
        <v>-1.1095848407764288E-2</v>
      </c>
      <c r="K80" s="56">
        <f t="shared" si="11"/>
        <v>-1.0592397330568784E-2</v>
      </c>
      <c r="L80" s="56">
        <f t="shared" si="11"/>
        <v>-1.0109655339099178E-2</v>
      </c>
      <c r="M80" s="56">
        <f t="shared" si="11"/>
        <v>-9.6468195917088131E-3</v>
      </c>
      <c r="N80" s="56">
        <f t="shared" si="11"/>
        <v>-9.2031171176442488E-3</v>
      </c>
      <c r="O80" s="56">
        <f t="shared" si="11"/>
        <v>-8.7778037400981709E-3</v>
      </c>
      <c r="P80" s="56">
        <f t="shared" si="11"/>
        <v>-8.370163037087687E-3</v>
      </c>
      <c r="Q80" s="56">
        <f t="shared" si="11"/>
        <v>-7.9795053388601721E-3</v>
      </c>
      <c r="R80" s="56">
        <f t="shared" si="11"/>
        <v>-7.6051667605723074E-3</v>
      </c>
      <c r="S80" s="56">
        <f t="shared" si="11"/>
        <v>-7.2465082690301762E-3</v>
      </c>
      <c r="T80" s="56">
        <f t="shared" si="11"/>
        <v>-6.9029147823189089E-3</v>
      </c>
      <c r="U80" s="56">
        <f t="shared" si="11"/>
        <v>-6.5737943011898569E-3</v>
      </c>
      <c r="V80" s="56">
        <f t="shared" si="11"/>
        <v>-6.2585770711113325E-3</v>
      </c>
      <c r="W80" s="56">
        <f t="shared" si="11"/>
        <v>-5.9567147739257951E-3</v>
      </c>
      <c r="X80" s="56">
        <f t="shared" si="11"/>
        <v>-5.6676797480920468E-3</v>
      </c>
      <c r="Y80" s="56">
        <f t="shared" si="11"/>
        <v>-5.3909642365254076E-3</v>
      </c>
      <c r="Z80" s="56">
        <f t="shared" si="11"/>
        <v>-5.1260796610822015E-3</v>
      </c>
      <c r="AA80" s="56">
        <f t="shared" si="11"/>
        <v>-4.8725559227670969E-3</v>
      </c>
      <c r="AB80" s="56">
        <f t="shared" si="11"/>
        <v>-4.6299407267730072E-3</v>
      </c>
      <c r="AC80" s="56">
        <f t="shared" si="11"/>
        <v>-4.3977989314933769E-3</v>
      </c>
      <c r="AD80" s="56">
        <f t="shared" si="11"/>
        <v>-4.1757119206758415E-3</v>
      </c>
      <c r="AE80" s="56">
        <f t="shared" si="11"/>
        <v>-3.963276997914377E-3</v>
      </c>
      <c r="AF80" s="56">
        <f t="shared" si="11"/>
        <v>-3.760106802704318E-3</v>
      </c>
      <c r="AG80" s="56">
        <f t="shared" si="11"/>
        <v>-3.565828747310941E-3</v>
      </c>
      <c r="AH80" s="56">
        <f t="shared" si="11"/>
        <v>-3.3800844737277803E-3</v>
      </c>
      <c r="AI80" s="56">
        <f t="shared" si="11"/>
        <v>-3.7212598190009879E-3</v>
      </c>
      <c r="AJ80" s="56">
        <f t="shared" si="11"/>
        <v>-3.534445684605524E-3</v>
      </c>
      <c r="AK80" s="56">
        <f t="shared" si="11"/>
        <v>-3.3553570471169677E-3</v>
      </c>
      <c r="AL80" s="56">
        <f t="shared" si="11"/>
        <v>-3.1837023588042516E-3</v>
      </c>
      <c r="AM80" s="56">
        <f t="shared" si="11"/>
        <v>-3.0192005014796765E-3</v>
      </c>
      <c r="AN80" s="56">
        <f t="shared" si="11"/>
        <v>-2.8615804262832338E-3</v>
      </c>
      <c r="AO80" s="56">
        <f t="shared" si="11"/>
        <v>-2.7105808056025883E-3</v>
      </c>
      <c r="AP80" s="56">
        <f t="shared" si="11"/>
        <v>-2.565949696727399E-3</v>
      </c>
      <c r="AQ80" s="56">
        <f t="shared" si="11"/>
        <v>-2.4274442168497057E-3</v>
      </c>
      <c r="AR80" s="56">
        <f t="shared" si="11"/>
        <v>-2.294830229034778E-3</v>
      </c>
      <c r="AS80" s="56">
        <f t="shared" si="11"/>
        <v>-2.1678820387990728E-3</v>
      </c>
      <c r="AT80" s="56">
        <f t="shared" si="11"/>
        <v>-2.0463821009438325E-3</v>
      </c>
      <c r="AU80" s="56">
        <f t="shared" si="11"/>
        <v>-1.930120736304291E-3</v>
      </c>
      <c r="AV80" s="56">
        <f t="shared" si="11"/>
        <v>-1.8188958580855946E-3</v>
      </c>
      <c r="AW80" s="56">
        <f t="shared" si="11"/>
        <v>-1.7125127074672764E-3</v>
      </c>
      <c r="AX80" s="56">
        <f t="shared" si="11"/>
        <v>-1.5544761428636386E-3</v>
      </c>
      <c r="AY80" s="56">
        <f t="shared" si="11"/>
        <v>-3.629768173338204E-4</v>
      </c>
      <c r="AZ80" s="56">
        <f t="shared" si="11"/>
        <v>-3.4218028146054474E-4</v>
      </c>
      <c r="BA80" s="56">
        <f t="shared" si="11"/>
        <v>-3.2248901184632153E-4</v>
      </c>
      <c r="BB80" s="56">
        <f t="shared" si="11"/>
        <v>-3.0385039046717469E-4</v>
      </c>
      <c r="BC80" s="56">
        <f t="shared" si="11"/>
        <v>-2.8621409793597879E-4</v>
      </c>
      <c r="BD80" s="56">
        <f t="shared" si="11"/>
        <v>-2.6953201925420658E-4</v>
      </c>
    </row>
    <row r="81" spans="1:56" x14ac:dyDescent="0.3">
      <c r="A81" s="76"/>
      <c r="B81" s="15" t="s">
        <v>18</v>
      </c>
      <c r="C81" s="15"/>
      <c r="D81" s="14" t="s">
        <v>40</v>
      </c>
      <c r="E81" s="57">
        <f>+E80</f>
        <v>-5.3230129468599015E-2</v>
      </c>
      <c r="F81" s="57">
        <f t="shared" ref="F81:BD81" si="12">+E81+F80</f>
        <v>-6.6564039006225983E-2</v>
      </c>
      <c r="G81" s="57">
        <f t="shared" si="12"/>
        <v>-7.9302995363561002E-2</v>
      </c>
      <c r="H81" s="57">
        <f t="shared" si="12"/>
        <v>-9.147124064119655E-2</v>
      </c>
      <c r="I81" s="57">
        <f t="shared" si="12"/>
        <v>-0.10309208304053746</v>
      </c>
      <c r="J81" s="57">
        <f t="shared" si="12"/>
        <v>-0.11418793144830175</v>
      </c>
      <c r="K81" s="57">
        <f t="shared" si="12"/>
        <v>-0.12478032877887053</v>
      </c>
      <c r="L81" s="57">
        <f t="shared" si="12"/>
        <v>-0.13488998411796971</v>
      </c>
      <c r="M81" s="57">
        <f t="shared" si="12"/>
        <v>-0.14453680370967853</v>
      </c>
      <c r="N81" s="57">
        <f t="shared" si="12"/>
        <v>-0.15373992082732277</v>
      </c>
      <c r="O81" s="57">
        <f t="shared" si="12"/>
        <v>-0.16251772456742095</v>
      </c>
      <c r="P81" s="57">
        <f t="shared" si="12"/>
        <v>-0.17088788760450863</v>
      </c>
      <c r="Q81" s="57">
        <f t="shared" si="12"/>
        <v>-0.17886739294336879</v>
      </c>
      <c r="R81" s="57">
        <f t="shared" si="12"/>
        <v>-0.18647255970394108</v>
      </c>
      <c r="S81" s="57">
        <f t="shared" si="12"/>
        <v>-0.19371906797297125</v>
      </c>
      <c r="T81" s="57">
        <f t="shared" si="12"/>
        <v>-0.20062198275529017</v>
      </c>
      <c r="U81" s="57">
        <f t="shared" si="12"/>
        <v>-0.20719577705648001</v>
      </c>
      <c r="V81" s="57">
        <f t="shared" si="12"/>
        <v>-0.21345435412759134</v>
      </c>
      <c r="W81" s="57">
        <f t="shared" si="12"/>
        <v>-0.21941106890151713</v>
      </c>
      <c r="X81" s="57">
        <f t="shared" si="12"/>
        <v>-0.22507874864960917</v>
      </c>
      <c r="Y81" s="57">
        <f t="shared" si="12"/>
        <v>-0.23046971288613458</v>
      </c>
      <c r="Z81" s="57">
        <f t="shared" si="12"/>
        <v>-0.23559579254721677</v>
      </c>
      <c r="AA81" s="57">
        <f t="shared" si="12"/>
        <v>-0.24046834846998386</v>
      </c>
      <c r="AB81" s="57">
        <f t="shared" si="12"/>
        <v>-0.24509828919675686</v>
      </c>
      <c r="AC81" s="57">
        <f t="shared" si="12"/>
        <v>-0.24949608812825025</v>
      </c>
      <c r="AD81" s="57">
        <f t="shared" si="12"/>
        <v>-0.25367180004892609</v>
      </c>
      <c r="AE81" s="57">
        <f t="shared" si="12"/>
        <v>-0.25763507704684047</v>
      </c>
      <c r="AF81" s="57">
        <f t="shared" si="12"/>
        <v>-0.2613951838495448</v>
      </c>
      <c r="AG81" s="57">
        <f t="shared" si="12"/>
        <v>-0.26496101259685573</v>
      </c>
      <c r="AH81" s="57">
        <f t="shared" si="12"/>
        <v>-0.26834109707058351</v>
      </c>
      <c r="AI81" s="57">
        <f t="shared" si="12"/>
        <v>-0.27206235688958452</v>
      </c>
      <c r="AJ81" s="57">
        <f t="shared" si="12"/>
        <v>-0.27559680257419006</v>
      </c>
      <c r="AK81" s="57">
        <f t="shared" si="12"/>
        <v>-0.27895215962130704</v>
      </c>
      <c r="AL81" s="57">
        <f t="shared" si="12"/>
        <v>-0.28213586198011131</v>
      </c>
      <c r="AM81" s="57">
        <f t="shared" si="12"/>
        <v>-0.285155062481591</v>
      </c>
      <c r="AN81" s="57">
        <f t="shared" si="12"/>
        <v>-0.28801664290787427</v>
      </c>
      <c r="AO81" s="57">
        <f t="shared" si="12"/>
        <v>-0.29072722371347687</v>
      </c>
      <c r="AP81" s="57">
        <f t="shared" si="12"/>
        <v>-0.29329317341020428</v>
      </c>
      <c r="AQ81" s="57">
        <f t="shared" si="12"/>
        <v>-0.29572061762705398</v>
      </c>
      <c r="AR81" s="57">
        <f t="shared" si="12"/>
        <v>-0.29801544785608874</v>
      </c>
      <c r="AS81" s="57">
        <f t="shared" si="12"/>
        <v>-0.30018332989488783</v>
      </c>
      <c r="AT81" s="57">
        <f t="shared" si="12"/>
        <v>-0.30222971199583165</v>
      </c>
      <c r="AU81" s="57">
        <f t="shared" si="12"/>
        <v>-0.30415983273213593</v>
      </c>
      <c r="AV81" s="57">
        <f t="shared" si="12"/>
        <v>-0.30597872859022152</v>
      </c>
      <c r="AW81" s="57">
        <f t="shared" si="12"/>
        <v>-0.30769124129768877</v>
      </c>
      <c r="AX81" s="57">
        <f t="shared" si="12"/>
        <v>-0.3092457174405524</v>
      </c>
      <c r="AY81" s="57">
        <f t="shared" si="12"/>
        <v>-0.30960869425788623</v>
      </c>
      <c r="AZ81" s="57">
        <f t="shared" si="12"/>
        <v>-0.30995087453934678</v>
      </c>
      <c r="BA81" s="57">
        <f t="shared" si="12"/>
        <v>-0.31027336355119312</v>
      </c>
      <c r="BB81" s="57">
        <f t="shared" si="12"/>
        <v>-0.31057721394166027</v>
      </c>
      <c r="BC81" s="57">
        <f t="shared" si="12"/>
        <v>-0.31086342803959627</v>
      </c>
      <c r="BD81" s="57">
        <f t="shared" si="12"/>
        <v>-0.31113296005885049</v>
      </c>
    </row>
    <row r="82" spans="1:56" x14ac:dyDescent="0.3">
      <c r="A82" s="76"/>
      <c r="B82" s="14"/>
    </row>
    <row r="83" spans="1:56" x14ac:dyDescent="0.3">
      <c r="A83" s="76"/>
    </row>
    <row r="84" spans="1:56" x14ac:dyDescent="0.3">
      <c r="A84" s="118"/>
      <c r="B84" s="125" t="s">
        <v>217</v>
      </c>
      <c r="C84" s="119"/>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row>
    <row r="85" spans="1:56" x14ac:dyDescent="0.3">
      <c r="A85" s="121"/>
      <c r="B85" s="122" t="s">
        <v>322</v>
      </c>
      <c r="C85" s="123"/>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4"/>
      <c r="AL85" s="124"/>
      <c r="AM85" s="124"/>
      <c r="AN85" s="124"/>
      <c r="AO85" s="124"/>
      <c r="AP85" s="124"/>
      <c r="AQ85" s="124"/>
      <c r="AR85" s="124"/>
      <c r="AS85" s="124"/>
      <c r="AT85" s="124"/>
      <c r="AU85" s="124"/>
      <c r="AV85" s="124"/>
      <c r="AW85" s="124"/>
      <c r="AX85" s="124"/>
      <c r="AY85" s="124"/>
      <c r="AZ85" s="124"/>
      <c r="BA85" s="124"/>
      <c r="BB85" s="124"/>
      <c r="BC85" s="124"/>
      <c r="BD85" s="124"/>
    </row>
    <row r="86" spans="1:56" ht="12.75" customHeight="1" x14ac:dyDescent="0.3">
      <c r="A86" s="179"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9"/>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9"/>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9"/>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9"/>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9"/>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9"/>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9"/>
      <c r="B93" s="4" t="s">
        <v>216</v>
      </c>
      <c r="D93" s="4" t="s">
        <v>91</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335</v>
      </c>
    </row>
    <row r="97" spans="1:3" x14ac:dyDescent="0.3">
      <c r="B97" s="71" t="s">
        <v>155</v>
      </c>
    </row>
    <row r="98" spans="1:3" x14ac:dyDescent="0.3">
      <c r="B98" s="4" t="s">
        <v>319</v>
      </c>
    </row>
    <row r="99" spans="1:3" x14ac:dyDescent="0.3">
      <c r="B99" s="4" t="s">
        <v>337</v>
      </c>
    </row>
    <row r="100" spans="1:3" ht="16.5" x14ac:dyDescent="0.3">
      <c r="A100" s="87">
        <v>2</v>
      </c>
      <c r="B100" s="71"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3">
    <dataValidation type="list" allowBlank="1" showInputMessage="1" showErrorMessage="1" sqref="B16:B24">
      <formula1>$B$170:$B$216</formula1>
    </dataValidation>
    <dataValidation type="list" allowBlank="1" showInputMessage="1" showErrorMessage="1" sqref="B13">
      <formula1>$B$170:$B$214</formula1>
    </dataValidation>
    <dataValidation type="list" allowBlank="1" showInputMessage="1" showErrorMessage="1" sqref="B14:B15">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schemas.microsoft.com/office/2006/metadata/properties"/>
    <ds:schemaRef ds:uri="eecedeb9-13b3-4e62-b003-046c92e1668a"/>
    <ds:schemaRef ds:uri="efb98dbe-6680-48eb-ac67-85b3a61e7855"/>
    <ds:schemaRef ds:uri="http://schemas.microsoft.com/sharepoint/v3/fields"/>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version control</vt:lpstr>
      <vt:lpstr>Guidance</vt:lpstr>
      <vt:lpstr>Option summary</vt:lpstr>
      <vt:lpstr>Fixed data</vt:lpstr>
      <vt:lpstr>Baseline scenario</vt:lpstr>
      <vt:lpstr>Workings baseline</vt:lpstr>
      <vt:lpstr>Option 1</vt:lpstr>
      <vt:lpstr>Workings 1</vt:lpstr>
      <vt:lpstr>Option 2</vt:lpstr>
      <vt:lpstr>Workings 2</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2013-06-26T13:54:55Z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